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
    </mc:Choice>
  </mc:AlternateContent>
  <xr:revisionPtr revIDLastSave="0" documentId="13_ncr:1_{9DAFDD69-759B-434B-89EA-BA925E5E934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<sst xmlns="http://schemas.openxmlformats.org/spreadsheetml/2006/main" count="3175" uniqueCount="2700">
  <si>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</si>
  <si>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</si>
  <si>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</si>
  <si>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</si>
  <si>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</si>
  <si>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</si>
  <si>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</si>
  <si>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</si>
  <si>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</si>
  <si>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</si>
  <si>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</si>
  <si>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</si>
  <si>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</si>
  <si>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</si>
  <si>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</si>
  <si>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</si>
  <si>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</si>
  <si>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</si>
  <si>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</si>
  <si>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</si>
  <si>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</si>
  <si>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</si>
  <si>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</si>
  <si>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</si>
  <si>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</si>
  <si>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</si>
  <si>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</si>
  <si>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</si>
  <si>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</si>
  <si>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</si>
  <si>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</si>
  <si>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</si>
  <si>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</si>
  <si>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</si>
  <si>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</si>
  <si>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</si>
  <si>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</si>
  <si>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</si>
  <si>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</si>
  <si>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</si>
  <si>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</si>
  <si>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</si>
  <si>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</si>
  <si>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</si>
  <si>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</si>
  <si>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</si>
  <si>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</si>
  <si>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</si>
  <si>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</si>
  <si>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</si>
  <si>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</si>
  <si>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</si>
  <si>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</si>
  <si>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</si>
  <si>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</si>
  <si>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</si>
  <si>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</si>
  <si>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</si>
  <si>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</si>
  <si>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</si>
  <si>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</si>
  <si>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</si>
  <si>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</si>
  <si>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</si>
  <si>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</si>
  <si>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</si>
  <si>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</si>
  <si>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</si>
  <si>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</si>
  <si>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</si>
  <si>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</si>
  <si>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</si>
  <si>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</si>
  <si>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</si>
  <si>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</si>
  <si>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</si>
  <si>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</si>
  <si>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</si>
  <si>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</si>
  <si>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</si>
  <si>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</si>
  <si>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</si>
  <si>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</si>
  <si>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</si>
  <si>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</si>
  <si>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</si>
  <si>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</si>
  <si>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</si>
  <si>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</si>
  <si>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</si>
  <si>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</si>
  <si>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</si>
  <si>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</si>
  <si>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</si>
  <si>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</si>
  <si>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</si>
  <si>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</si>
  <si>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</si>
  <si>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</si>
  <si>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</si>
  <si>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</si>
  <si>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</si>
  <si>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</si>
  <si>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</si>
  <si>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</si>
  <si>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</si>
  <si>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</si>
  <si>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</si>
  <si>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</si>
  <si>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</si>
  <si>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</si>
  <si>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</si>
  <si>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</si>
  <si>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</si>
  <si>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</si>
  <si>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</si>
  <si>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</si>
  <si>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</si>
  <si>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</si>
  <si>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</si>
  <si>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</si>
  <si>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</si>
  <si>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</si>
  <si>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</si>
  <si>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</si>
  <si>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</si>
  <si>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</si>
  <si>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</si>
  <si>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</si>
  <si>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</si>
  <si>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</si>
  <si>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</si>
  <si>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</si>
  <si>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</si>
  <si>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</si>
  <si>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</si>
  <si>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</si>
  <si>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</si>
  <si>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</si>
  <si>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</si>
  <si>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</si>
  <si>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</si>
  <si>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</si>
  <si>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</si>
  <si>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</si>
  <si>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</si>
  <si>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</si>
  <si>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</si>
  <si>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</si>
  <si>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</si>
  <si>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</si>
  <si>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</si>
  <si>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</si>
  <si>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</si>
  <si>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</si>
  <si>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</si>
  <si>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</si>
  <si>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</si>
  <si>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</si>
  <si>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</si>
  <si>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</si>
  <si>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</si>
  <si>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</si>
  <si>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</si>
  <si>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</si>
  <si>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</si>
  <si>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</si>
  <si>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</si>
  <si>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</si>
  <si>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</si>
  <si>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</si>
  <si>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</si>
  <si>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</si>
  <si>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</si>
  <si>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</si>
  <si>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</si>
  <si>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</si>
  <si>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</si>
  <si>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</si>
  <si>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</si>
  <si>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</si>
  <si>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</si>
  <si>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</si>
  <si>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</si>
  <si>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</si>
  <si>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</si>
  <si>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</si>
  <si>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</si>
  <si>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</si>
  <si>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</si>
  <si>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</si>
  <si>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</si>
  <si>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</si>
  <si>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</si>
  <si>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</si>
  <si>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</si>
  <si>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</si>
  <si>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</si>
  <si>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</si>
  <si>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</si>
  <si>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</si>
  <si>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</si>
  <si>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</si>
  <si>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</si>
  <si>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</si>
  <si>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</si>
  <si>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</si>
  <si>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</si>
  <si>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</si>
  <si>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</si>
  <si>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</si>
  <si>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</si>
  <si>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</si>
  <si>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</si>
  <si>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</si>
  <si>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</si>
  <si>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</si>
  <si>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</si>
  <si>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</si>
  <si>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</si>
  <si>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</si>
  <si>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</si>
  <si>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</si>
  <si>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</si>
  <si>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</si>
  <si>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</si>
  <si>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</si>
  <si>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</si>
  <si>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</si>
  <si>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</si>
  <si>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</si>
  <si>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</si>
  <si>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</si>
  <si>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</si>
  <si>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</si>
  <si>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</si>
  <si>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</si>
  <si>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</si>
  <si>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</si>
  <si>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</si>
  <si>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</si>
  <si>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</si>
  <si>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</si>
  <si>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</si>
  <si>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</si>
  <si>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</si>
  <si>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</si>
  <si>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</si>
  <si>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</si>
  <si>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</si>
  <si>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</si>
  <si>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</si>
  <si>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</si>
  <si>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</si>
  <si>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</si>
  <si>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</si>
  <si>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</si>
  <si>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</si>
  <si>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</si>
  <si>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</si>
  <si>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</si>
  <si>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</si>
  <si>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</si>
  <si>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</si>
  <si>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</si>
  <si>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</si>
  <si>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</si>
  <si>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</si>
  <si>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</si>
  <si>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</si>
  <si>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</si>
  <si>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</si>
  <si>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</si>
  <si>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</si>
  <si>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</si>
  <si>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</si>
  <si>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</si>
  <si>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</si>
  <si>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</si>
  <si>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</si>
  <si>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</si>
  <si>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</si>
  <si>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</si>
  <si>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</si>
  <si>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</si>
  <si>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</si>
  <si>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</si>
  <si>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</si>
  <si>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</si>
  <si>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</si>
  <si>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</si>
  <si>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</si>
  <si>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</si>
  <si>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</si>
  <si>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</si>
  <si>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</si>
  <si>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</si>
  <si>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</si>
  <si>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</si>
  <si>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</si>
  <si>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</si>
  <si>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</si>
  <si>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</si>
  <si>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</si>
  <si>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</si>
  <si>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</si>
  <si>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</si>
  <si>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</si>
  <si>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</si>
  <si>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</si>
  <si>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</si>
  <si>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</si>
  <si>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</si>
  <si>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</si>
  <si>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</si>
  <si>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</si>
  <si>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</si>
  <si>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</si>
  <si>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</si>
  <si>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</si>
  <si>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</si>
  <si>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</si>
  <si>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</si>
  <si>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</si>
  <si>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</si>
  <si>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</si>
  <si>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</si>
  <si>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</si>
  <si>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</si>
  <si>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</si>
  <si>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</si>
  <si>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</si>
  <si>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</si>
  <si>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</si>
  <si>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</si>
  <si>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</si>
  <si>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</si>
  <si>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</si>
  <si>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</si>
  <si>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</si>
  <si>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</si>
  <si>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</si>
  <si>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</si>
  <si>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</si>
  <si>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</si>
  <si>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</si>
  <si>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</si>
  <si>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</si>
  <si>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</si>
  <si>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</si>
  <si>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</si>
  <si>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</si>
  <si>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</si>
  <si>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</si>
  <si>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</si>
  <si>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</si>
  <si>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</si>
  <si>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</si>
  <si>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</si>
  <si>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</si>
  <si>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</si>
  <si>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</si>
  <si>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</si>
  <si>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</si>
  <si>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</si>
  <si>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</si>
  <si>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</si>
  <si>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</si>
  <si>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</si>
  <si>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</si>
  <si>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</si>
  <si>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</si>
  <si>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</si>
  <si>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</si>
  <si>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</si>
  <si>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</si>
  <si>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</si>
  <si>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</si>
  <si>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</si>
  <si>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</si>
  <si>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</si>
  <si>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</si>
  <si>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</si>
  <si>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</si>
  <si>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</si>
  <si>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</si>
  <si>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</si>
  <si>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</si>
  <si>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</si>
  <si>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</si>
  <si>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</si>
  <si>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</si>
  <si>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</si>
  <si>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</si>
  <si>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</si>
  <si>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</si>
  <si>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</si>
  <si>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</si>
  <si>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</si>
  <si>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</si>
  <si>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</si>
  <si>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</si>
  <si>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</si>
  <si>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</si>
  <si>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</si>
  <si>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</si>
  <si>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</si>
  <si>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</si>
  <si>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</si>
  <si>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</si>
  <si>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</si>
  <si>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</si>
  <si>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</si>
  <si>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</si>
  <si>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</si>
  <si>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</si>
  <si>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</si>
  <si>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</si>
  <si>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</si>
  <si>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</si>
  <si>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</si>
  <si>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</si>
  <si>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</si>
  <si>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</si>
  <si>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</si>
  <si>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</si>
  <si>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</si>
  <si>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</si>
  <si>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</si>
  <si>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</si>
  <si>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</si>
  <si>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</si>
  <si>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</si>
  <si>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</si>
  <si>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</si>
  <si>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</si>
  <si>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</si>
  <si>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</si>
  <si>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</si>
  <si>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</si>
  <si>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</si>
  <si>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</si>
  <si>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</si>
  <si>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</si>
  <si>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</si>
  <si>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</si>
  <si>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</si>
  <si>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</si>
  <si>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</si>
  <si>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</si>
  <si>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</si>
  <si>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</si>
  <si>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</si>
  <si>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</si>
  <si>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</si>
  <si>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</si>
  <si>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</si>
  <si>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</si>
  <si>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</si>
  <si>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</si>
  <si>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</si>
  <si>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</si>
  <si>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</si>
  <si>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</si>
  <si>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</si>
  <si>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</si>
  <si>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</si>
  <si>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</si>
  <si>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</si>
  <si>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</si>
  <si>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</si>
  <si>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</si>
  <si>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</si>
  <si>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</si>
  <si>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</si>
  <si>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</si>
  <si>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</si>
  <si>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</si>
  <si>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</si>
  <si>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</si>
  <si>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</si>
  <si>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</si>
  <si>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</si>
  <si>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</si>
  <si>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</si>
  <si>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</si>
  <si>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</si>
  <si>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</si>
  <si>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</si>
  <si>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</si>
  <si>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</si>
  <si>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</si>
  <si>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</si>
  <si>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</si>
  <si>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</si>
  <si>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</si>
  <si>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</si>
  <si>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</si>
  <si>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</si>
  <si>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</si>
  <si>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</si>
  <si>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</si>
  <si>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</si>
  <si>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</si>
  <si>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</si>
  <si>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</si>
  <si>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</si>
  <si>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</si>
  <si>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</si>
  <si>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</si>
  <si>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</si>
  <si>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</si>
  <si>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</si>
  <si>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</si>
  <si>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</si>
  <si>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</si>
  <si>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</si>
  <si>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</si>
  <si>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</si>
  <si>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</si>
  <si>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</si>
  <si>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</si>
  <si>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</si>
  <si>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</si>
  <si>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</si>
  <si>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</si>
  <si>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</si>
  <si>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</si>
  <si>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</si>
  <si>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</si>
  <si>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</si>
  <si>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</si>
  <si>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</si>
  <si>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</si>
  <si>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</si>
  <si>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</si>
  <si>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</si>
  <si>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</si>
  <si>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</si>
  <si>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</si>
  <si>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</si>
  <si>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</si>
  <si>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</si>
  <si>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</si>
  <si>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</si>
  <si>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</si>
  <si>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</si>
  <si>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</si>
  <si>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</si>
  <si>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</si>
  <si>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</si>
  <si>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</si>
  <si>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</si>
  <si>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</si>
  <si>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</si>
  <si>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</si>
  <si>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</si>
  <si>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</si>
  <si>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</si>
  <si>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</si>
  <si>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</si>
  <si>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</si>
  <si>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</si>
  <si>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</si>
  <si>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</si>
  <si>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</si>
  <si>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</si>
  <si>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</si>
  <si>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</si>
  <si>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</si>
  <si>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</si>
  <si>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</si>
  <si>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</si>
  <si>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</si>
  <si>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</si>
  <si>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</si>
  <si>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</si>
  <si>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</si>
  <si>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</si>
  <si>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</si>
  <si>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</si>
  <si>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</si>
  <si>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</si>
  <si>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</si>
  <si>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</si>
  <si>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</si>
  <si>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</si>
  <si>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</si>
  <si>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</si>
  <si>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</si>
  <si>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</si>
  <si>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</si>
  <si>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</si>
  <si>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</si>
  <si>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</si>
  <si>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</si>
  <si>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</si>
  <si>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</si>
  <si>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</si>
  <si>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</si>
  <si>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</si>
  <si>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</si>
  <si>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</si>
  <si>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</si>
  <si>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</si>
  <si>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</si>
  <si>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</si>
  <si>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</si>
  <si>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</si>
  <si>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</si>
  <si>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</si>
  <si>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</si>
  <si>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</si>
  <si>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</si>
  <si>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</si>
  <si>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</si>
  <si>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</si>
  <si>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</si>
  <si>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</si>
  <si>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</si>
  <si>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</si>
  <si>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</si>
  <si>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</si>
  <si>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</si>
  <si>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</si>
  <si>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</si>
  <si>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</si>
  <si>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</si>
  <si>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</si>
  <si>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</si>
  <si>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</si>
  <si>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</si>
  <si>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</si>
  <si>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</si>
  <si>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</si>
  <si>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</si>
  <si>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</si>
  <si>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</si>
  <si>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</si>
  <si>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</si>
  <si>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</si>
  <si>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</si>
  <si>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</si>
  <si>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</si>
  <si>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</si>
  <si>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</si>
  <si>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</si>
  <si>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</si>
  <si>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</si>
  <si>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</si>
  <si>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</si>
  <si>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</si>
  <si>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</si>
  <si>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</si>
  <si>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</si>
  <si>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</si>
  <si>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</si>
  <si>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</si>
  <si>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</si>
  <si>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</si>
  <si>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</si>
  <si>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</si>
  <si>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</si>
  <si>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</si>
  <si>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</si>
  <si>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</si>
  <si>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</si>
  <si>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</si>
  <si>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</si>
  <si>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</si>
  <si>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</si>
  <si>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</si>
  <si>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</si>
  <si>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</si>
  <si>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</si>
  <si>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</si>
  <si>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</si>
  <si>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</si>
  <si>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</si>
  <si>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</si>
  <si>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</si>
  <si>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</si>
  <si>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</si>
  <si>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</si>
  <si>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</si>
  <si>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</si>
  <si>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</si>
  <si>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</si>
  <si>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</si>
  <si>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</si>
  <si>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</si>
  <si>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</si>
  <si>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</si>
  <si>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</si>
  <si>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</si>
  <si>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</si>
  <si>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</si>
  <si>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</si>
  <si>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</si>
  <si>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</si>
  <si>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</si>
  <si>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</si>
  <si>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</si>
  <si>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</si>
  <si>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</si>
  <si>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</si>
  <si>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</si>
  <si>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</si>
  <si>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</si>
  <si>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</si>
  <si>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</si>
  <si>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</si>
  <si>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</si>
  <si>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</si>
  <si>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</si>
  <si>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</si>
  <si>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</si>
  <si>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</si>
  <si>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</si>
  <si>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</si>
  <si>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</si>
  <si>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</si>
  <si>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</si>
  <si>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</si>
  <si>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</si>
  <si>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</si>
  <si>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</si>
  <si>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</si>
  <si>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</si>
  <si>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</si>
  <si>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</si>
  <si>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</si>
  <si>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</si>
  <si>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</si>
  <si>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</si>
  <si>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</si>
  <si>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</si>
  <si>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</si>
  <si>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</si>
  <si>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</si>
  <si>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</si>
  <si>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</si>
  <si>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</si>
  <si>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</si>
  <si>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</si>
  <si>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</si>
  <si>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</si>
  <si>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</si>
  <si>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</si>
  <si>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</si>
  <si>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</si>
  <si>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</si>
  <si>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</si>
  <si>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</si>
  <si>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</si>
  <si>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</si>
  <si>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</si>
  <si>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</si>
  <si>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</si>
  <si>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</si>
  <si>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</si>
  <si>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</si>
  <si>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</si>
  <si>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</si>
  <si>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</si>
  <si>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</si>
  <si>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</si>
  <si>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</si>
  <si>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</si>
  <si>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</si>
  <si>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</si>
  <si>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</si>
  <si>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</si>
  <si>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</si>
  <si>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</si>
  <si>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</si>
  <si>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</si>
  <si>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</si>
  <si>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</si>
  <si>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</si>
  <si>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</si>
  <si>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</si>
  <si>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</si>
  <si>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</si>
  <si>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</si>
  <si>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</si>
  <si>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</si>
  <si>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</si>
  <si>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</si>
  <si>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</si>
  <si>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</si>
  <si>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</si>
  <si>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</si>
  <si>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</si>
  <si>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</si>
  <si>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</si>
  <si>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</si>
  <si>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</si>
  <si>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</si>
  <si>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</si>
  <si>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</si>
  <si>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</si>
  <si>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</si>
  <si>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</si>
  <si>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</si>
  <si>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</si>
  <si>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</si>
  <si>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</si>
  <si>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</si>
  <si>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</si>
  <si>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</si>
  <si>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</si>
  <si>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</si>
  <si>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</si>
  <si>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</si>
  <si>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</si>
  <si>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</si>
  <si>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</si>
  <si>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</si>
  <si>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</si>
  <si>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</si>
  <si>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</si>
  <si>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</si>
  <si>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</si>
  <si>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</si>
  <si>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</si>
  <si>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</si>
  <si>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</si>
  <si>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</si>
  <si>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</si>
  <si>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</si>
  <si>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</si>
  <si>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</si>
  <si>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</si>
  <si>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</si>
  <si>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</si>
  <si>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</si>
  <si>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</si>
  <si>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</si>
  <si>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</si>
  <si>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</si>
  <si>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</si>
  <si>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</si>
  <si>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</si>
  <si>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</si>
  <si>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</si>
  <si>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</si>
  <si>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</si>
  <si>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</si>
  <si>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</si>
  <si>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</si>
  <si>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</si>
  <si>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</si>
  <si>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</si>
  <si>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</si>
  <si>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</si>
  <si>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</si>
  <si>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</si>
  <si>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</si>
  <si>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</si>
  <si>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</si>
  <si>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</si>
  <si>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</si>
  <si>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</si>
  <si>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</si>
  <si>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</si>
  <si>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</si>
  <si>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</si>
  <si>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</si>
  <si>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</si>
  <si>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</si>
  <si>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</si>
  <si>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</si>
  <si>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</si>
  <si>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</si>
  <si>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</si>
  <si>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</si>
  <si>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</si>
  <si>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</si>
  <si>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</si>
  <si>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</si>
  <si>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</si>
  <si>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</si>
  <si>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</si>
  <si>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</si>
  <si>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</si>
  <si>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</si>
  <si>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</si>
  <si>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</si>
  <si>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</si>
  <si>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</si>
  <si>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</si>
  <si>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</si>
  <si>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</si>
  <si>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</si>
  <si>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</si>
  <si>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</si>
  <si>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</si>
  <si>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</si>
  <si>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</si>
  <si>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</si>
  <si>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</si>
  <si>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</si>
  <si>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</si>
  <si>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</si>
  <si>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</si>
  <si>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</si>
  <si>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</si>
  <si>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</si>
  <si>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</si>
  <si>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</si>
  <si>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</si>
  <si>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</si>
  <si>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</si>
  <si>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</si>
  <si>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</si>
  <si>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</si>
  <si>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</si>
  <si>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</si>
  <si>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</si>
  <si>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</si>
  <si>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</si>
  <si>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</si>
  <si>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</si>
  <si>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</si>
  <si>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</si>
  <si>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</si>
  <si>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</si>
  <si>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</si>
  <si>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</si>
  <si>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</si>
  <si>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</si>
  <si>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</si>
  <si>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</si>
  <si>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</si>
  <si>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</si>
  <si>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</si>
  <si>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</si>
  <si>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</si>
  <si>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</si>
  <si>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</si>
  <si>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</si>
  <si>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</si>
  <si>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</si>
  <si>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</si>
  <si>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</si>
  <si>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</si>
  <si>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</si>
  <si>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</si>
  <si>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</si>
  <si>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</si>
  <si>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</si>
  <si>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</si>
  <si>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</si>
  <si>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</si>
  <si>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</si>
  <si>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</si>
  <si>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</si>
  <si>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</si>
  <si>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</si>
  <si>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</si>
  <si>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</si>
  <si>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</si>
  <si>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</si>
  <si>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</si>
  <si>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</si>
  <si>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</si>
  <si>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</si>
  <si>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</si>
  <si>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</si>
  <si>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</si>
  <si>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</si>
  <si>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</si>
  <si>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</si>
  <si>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</si>
  <si>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</si>
  <si>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</si>
  <si>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</si>
  <si>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</si>
  <si>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</si>
  <si>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</si>
  <si>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</si>
  <si>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</si>
  <si>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</si>
  <si>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</si>
  <si>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</si>
  <si>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</si>
  <si>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</si>
  <si>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</si>
  <si>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</si>
  <si>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</si>
  <si>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</si>
  <si>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</si>
  <si>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</si>
  <si>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</si>
  <si>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</si>
  <si>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</si>
  <si>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</si>
  <si>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</si>
  <si>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</si>
  <si>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</si>
  <si>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</si>
  <si>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</si>
  <si>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</si>
  <si>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</si>
  <si>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</si>
  <si>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</si>
  <si>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</si>
  <si>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</si>
  <si>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</si>
  <si>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</si>
  <si>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</si>
  <si>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</si>
  <si>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</si>
  <si>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</si>
  <si>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</si>
  <si>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</si>
  <si>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</si>
  <si>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</si>
  <si>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</si>
  <si>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</si>
  <si>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</si>
  <si>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</si>
  <si>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</si>
  <si>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</si>
  <si>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</si>
  <si>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</si>
  <si>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</si>
  <si>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</si>
  <si>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</si>
  <si>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</si>
  <si>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</si>
  <si>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</si>
  <si>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</si>
  <si>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</si>
  <si>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</si>
  <si>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</si>
  <si>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</si>
  <si>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</si>
  <si>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</si>
  <si>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</si>
  <si>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</si>
  <si>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</si>
  <si>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</si>
  <si>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</si>
  <si>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</si>
  <si>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</si>
  <si>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</si>
  <si>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</si>
  <si>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</si>
  <si>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</si>
  <si>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</si>
  <si>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</si>
  <si>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</si>
  <si>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</si>
  <si>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</si>
  <si>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</si>
  <si>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</si>
  <si>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</si>
  <si>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</si>
  <si>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</si>
  <si>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</si>
  <si>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</si>
  <si>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</si>
  <si>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</si>
  <si>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</si>
  <si>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</si>
  <si>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</si>
  <si>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</si>
  <si>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</si>
  <si>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</si>
  <si>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</si>
  <si>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</si>
  <si>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</si>
  <si>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</si>
  <si>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</si>
  <si>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</si>
  <si>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</si>
  <si>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</si>
  <si>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</si>
  <si>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</si>
  <si>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</si>
  <si>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</si>
  <si>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</si>
  <si>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</si>
  <si>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</si>
  <si>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</si>
  <si>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</si>
  <si>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</si>
  <si>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</si>
  <si>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</si>
  <si>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</si>
  <si>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</si>
  <si>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</si>
  <si>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</si>
  <si>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</si>
  <si>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</si>
  <si>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</si>
  <si>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</si>
  <si>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</si>
  <si>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</si>
  <si>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</si>
  <si>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</si>
  <si>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</si>
  <si>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</si>
  <si>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</si>
  <si>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</si>
  <si>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</si>
  <si>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</si>
  <si>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</si>
  <si>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</si>
  <si>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</si>
  <si>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</si>
  <si>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</si>
  <si>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</si>
  <si>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</si>
  <si>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</si>
  <si>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</si>
  <si>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</si>
  <si>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</si>
  <si>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</si>
  <si>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</si>
  <si>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</si>
  <si>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</si>
  <si>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</si>
  <si>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</si>
  <si>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</si>
  <si>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</si>
  <si>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</si>
  <si>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</si>
  <si>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</si>
  <si>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</si>
  <si>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</si>
  <si>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</si>
  <si>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</si>
  <si>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</si>
  <si>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</si>
  <si>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</si>
  <si>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</si>
  <si>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</si>
  <si>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</si>
  <si>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</si>
  <si>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</si>
  <si>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</si>
  <si>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</si>
  <si>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</si>
  <si>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</si>
  <si>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</si>
  <si>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</si>
  <si>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</si>
  <si>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</si>
  <si>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</si>
  <si>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</si>
  <si>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</si>
  <si>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</si>
  <si>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</si>
  <si>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</si>
  <si>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</si>
  <si>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</si>
  <si>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</si>
  <si>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</si>
  <si>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</si>
  <si>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</si>
  <si>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</si>
  <si>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</si>
  <si>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</si>
  <si>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</si>
  <si>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</si>
  <si>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</si>
  <si>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</si>
  <si>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</si>
  <si>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</si>
  <si>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</si>
  <si>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</si>
  <si>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</si>
  <si>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</si>
  <si>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</si>
  <si>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</si>
  <si>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</si>
  <si>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</si>
  <si>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</si>
  <si>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</si>
  <si>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</si>
  <si>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</si>
  <si>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</si>
  <si>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</si>
  <si>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</si>
  <si>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</si>
  <si>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</si>
  <si>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</si>
  <si>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</si>
  <si>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</si>
  <si>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</si>
  <si>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</si>
  <si>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</si>
  <si>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</si>
  <si>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</si>
  <si>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</si>
  <si>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</si>
  <si>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</si>
  <si>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</si>
  <si>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</si>
  <si>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</si>
  <si>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</si>
  <si>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</si>
  <si>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</si>
  <si>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</si>
  <si>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</si>
  <si>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</si>
  <si>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</si>
  <si>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</si>
  <si>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</si>
  <si>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</si>
  <si>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</si>
  <si>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</si>
  <si>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</si>
  <si>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</si>
  <si>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</si>
  <si>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</si>
  <si>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</si>
  <si>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</si>
  <si>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</si>
  <si>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</si>
  <si>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</si>
  <si>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</si>
  <si>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</si>
  <si>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</si>
  <si>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</si>
  <si>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</si>
  <si>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</si>
  <si>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</si>
  <si>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</si>
  <si>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</si>
  <si>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</si>
  <si>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</si>
  <si>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</si>
  <si>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</si>
  <si>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</si>
  <si>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</si>
  <si>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</si>
  <si>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</si>
  <si>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</si>
  <si>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</si>
  <si>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</si>
  <si>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</si>
  <si>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</si>
  <si>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</si>
  <si>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</si>
  <si>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</si>
  <si>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</si>
  <si>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</si>
  <si>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</si>
  <si>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</si>
  <si>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</si>
  <si>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</si>
  <si>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</si>
  <si>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</si>
  <si>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</si>
  <si>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</si>
  <si>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</si>
  <si>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</si>
  <si>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</si>
  <si>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</si>
  <si>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</si>
  <si>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</si>
  <si>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</si>
  <si>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</si>
  <si>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</si>
  <si>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</si>
  <si>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</si>
  <si>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</si>
  <si>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</si>
  <si>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</si>
  <si>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</si>
  <si>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</si>
  <si>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</si>
  <si>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</si>
  <si>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</si>
  <si>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</si>
  <si>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</si>
  <si>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</si>
  <si>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</si>
  <si>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</si>
  <si>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</si>
  <si>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</si>
  <si>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</si>
  <si>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</si>
  <si>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</si>
  <si>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</si>
  <si>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</si>
  <si>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</si>
  <si>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</si>
  <si>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</si>
  <si>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</si>
  <si>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</si>
  <si>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</si>
  <si>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</si>
  <si>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</si>
  <si>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</si>
  <si>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</si>
  <si>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</si>
  <si>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</si>
  <si>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</si>
  <si>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</si>
  <si>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</si>
  <si>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</si>
  <si>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</si>
  <si>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</si>
  <si>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</si>
  <si>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</si>
  <si>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</si>
  <si>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</si>
  <si>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</si>
  <si>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</si>
  <si>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</si>
  <si>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</si>
  <si>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</si>
  <si>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</si>
  <si>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</si>
  <si>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</si>
  <si>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</si>
  <si>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</si>
  <si>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</si>
  <si>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</si>
  <si>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</si>
  <si>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</si>
  <si>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</si>
  <si>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</si>
  <si>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</si>
  <si>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</si>
  <si>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</si>
  <si>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</si>
  <si>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</si>
  <si>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</si>
  <si>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</si>
  <si>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</si>
  <si>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</si>
  <si>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</si>
  <si>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</si>
  <si>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</si>
  <si>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</si>
  <si>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</si>
  <si>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</si>
  <si>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</si>
  <si>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</si>
  <si>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</si>
  <si>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</si>
  <si>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</si>
  <si>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</si>
  <si>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</si>
  <si>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</si>
  <si>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</si>
  <si>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</si>
  <si>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</si>
  <si>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</si>
  <si>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</si>
  <si>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</si>
  <si>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</si>
  <si>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</si>
  <si>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</si>
  <si>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</si>
  <si>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</si>
  <si>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</si>
  <si>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</si>
  <si>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</si>
  <si>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</si>
  <si>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</si>
  <si>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</si>
  <si>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</si>
  <si>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</si>
  <si>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</si>
  <si>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</si>
  <si>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</si>
  <si>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</si>
  <si>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</si>
  <si>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</si>
  <si>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</si>
  <si>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</si>
  <si>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</si>
  <si>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</si>
  <si>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</si>
  <si>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</si>
  <si>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</si>
  <si>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</si>
  <si>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</si>
  <si>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</si>
  <si>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</si>
  <si>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</si>
  <si>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</si>
  <si>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</si>
  <si>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</si>
  <si>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</si>
  <si>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</si>
  <si>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</si>
  <si>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</si>
  <si>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</si>
  <si>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</si>
  <si>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</si>
  <si>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</si>
  <si>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</si>
  <si>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</si>
  <si>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</si>
  <si>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</si>
  <si>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</si>
  <si>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</si>
  <si>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</si>
  <si>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</si>
  <si>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</si>
  <si>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</si>
  <si>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</si>
  <si>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</si>
  <si>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</si>
  <si>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</si>
  <si>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</si>
  <si>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</si>
  <si>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</si>
  <si>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</si>
  <si>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</si>
  <si>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</si>
  <si>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</si>
  <si>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</si>
  <si>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</si>
  <si>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</si>
  <si>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</si>
  <si>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</si>
  <si>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</si>
  <si>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</si>
  <si>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</si>
  <si>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</si>
  <si>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</si>
  <si>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</si>
  <si>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</si>
  <si>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</si>
  <si>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</si>
  <si>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</si>
  <si>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</si>
  <si>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</si>
  <si>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</si>
  <si>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</si>
  <si>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</si>
  <si>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</si>
  <si>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</si>
  <si>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</si>
  <si>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</si>
  <si>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</si>
  <si>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</si>
  <si>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</si>
  <si>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</si>
  <si>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</si>
  <si>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</si>
  <si>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</si>
  <si>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</si>
  <si>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</si>
  <si>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</si>
  <si>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</si>
  <si>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</si>
  <si>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</si>
  <si>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</si>
  <si>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</si>
  <si>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</si>
  <si>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</si>
  <si>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</si>
  <si>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</si>
  <si>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</si>
  <si>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</si>
  <si>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</si>
  <si>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</si>
  <si>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</si>
  <si>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</si>
  <si>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</si>
  <si>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</si>
  <si>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</si>
  <si>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</si>
  <si>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</si>
  <si>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</si>
  <si>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</si>
  <si>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</si>
  <si>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</si>
  <si>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</si>
  <si>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</si>
  <si>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</si>
  <si>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</si>
  <si>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</si>
  <si>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</si>
  <si>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</si>
  <si>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</si>
  <si>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</si>
  <si>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</si>
  <si>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</si>
  <si>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</si>
  <si>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</si>
  <si>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</si>
  <si>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</si>
  <si>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</si>
  <si>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</si>
  <si>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</si>
  <si>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</si>
  <si>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</si>
  <si>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</si>
  <si>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</si>
  <si>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</si>
  <si>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</si>
  <si>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</si>
  <si>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</si>
  <si>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</si>
  <si>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</si>
  <si>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</si>
  <si>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</si>
  <si>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</si>
  <si>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</si>
  <si>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</si>
  <si>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</si>
  <si>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</si>
  <si>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</si>
  <si>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</si>
  <si>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</si>
  <si>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</si>
  <si>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</si>
  <si>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</si>
  <si>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</si>
  <si>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</si>
  <si>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</si>
  <si>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</si>
  <si>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</si>
  <si>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</si>
  <si>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</si>
  <si>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</si>
  <si>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</si>
  <si>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</si>
  <si>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</si>
  <si>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</si>
  <si>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</si>
  <si>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</si>
  <si>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</si>
  <si>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</si>
  <si>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</si>
  <si>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</si>
  <si>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</si>
  <si>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</si>
  <si>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</si>
  <si>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</si>
  <si>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</si>
  <si>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</si>
  <si>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</si>
  <si>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</si>
  <si>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</si>
  <si>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</si>
  <si>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</si>
  <si>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</si>
  <si>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</si>
  <si>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</si>
  <si>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</si>
  <si>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</si>
  <si>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</si>
  <si>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</si>
  <si>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</si>
  <si>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</si>
  <si>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</si>
  <si>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</si>
  <si>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</si>
  <si>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</si>
  <si>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</si>
  <si>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</si>
  <si>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</si>
  <si>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</si>
  <si>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</si>
  <si>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</si>
  <si>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</si>
  <si>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</si>
  <si>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</si>
  <si>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</si>
  <si>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</si>
  <si>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</si>
  <si>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</si>
  <si>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</si>
  <si>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</si>
  <si>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</si>
  <si>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</si>
  <si>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</si>
  <si>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</si>
  <si>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</si>
  <si>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</si>
  <si>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</si>
  <si>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</si>
  <si>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</si>
  <si>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</si>
  <si>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</si>
  <si>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</si>
  <si>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</si>
  <si>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</si>
  <si>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</si>
  <si>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</si>
  <si>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</si>
  <si>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</si>
  <si>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</si>
  <si>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</si>
  <si>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</si>
  <si>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</si>
  <si>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</si>
  <si>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</si>
  <si>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</si>
  <si>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</si>
  <si>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</si>
  <si>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</si>
  <si>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</si>
  <si>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</si>
  <si>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</si>
  <si>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</si>
  <si>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</si>
  <si>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</si>
  <si>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</si>
  <si>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</si>
  <si>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</si>
  <si>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</si>
  <si>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</si>
  <si>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</si>
  <si>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</si>
  <si>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</si>
  <si>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</si>
  <si>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</si>
  <si>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</si>
  <si>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</si>
  <si>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</si>
  <si>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</si>
  <si>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</si>
  <si>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</si>
  <si>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</si>
  <si>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</si>
  <si>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</si>
  <si>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</si>
  <si>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</si>
  <si>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</si>
  <si>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</si>
  <si>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</si>
  <si>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</si>
  <si>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</si>
  <si>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</si>
  <si>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</si>
  <si>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</si>
  <si>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</si>
  <si>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</si>
  <si>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</si>
  <si>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</si>
  <si>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</si>
  <si>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</si>
  <si>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</si>
  <si>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</si>
  <si>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</si>
  <si>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</si>
  <si>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</si>
  <si>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</si>
  <si>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</si>
  <si>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</si>
  <si>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</si>
  <si>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</si>
  <si>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</si>
  <si>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</si>
  <si>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</si>
  <si>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</si>
  <si>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</si>
  <si>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</si>
  <si>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</si>
  <si>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</si>
  <si>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</si>
  <si>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</si>
  <si>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</si>
  <si>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</si>
  <si>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</si>
  <si>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</si>
  <si>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</si>
  <si>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</si>
  <si>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</si>
  <si>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</si>
  <si>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</si>
  <si>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</si>
  <si>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</si>
  <si>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</si>
  <si>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</si>
  <si>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</si>
  <si>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</si>
  <si>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</si>
  <si>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</si>
  <si>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</si>
  <si>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</si>
  <si>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</si>
  <si>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</si>
  <si>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</si>
  <si>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</si>
  <si>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</si>
  <si>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</si>
  <si>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</si>
  <si>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</si>
  <si>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</si>
  <si>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</si>
  <si>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</si>
  <si>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</si>
  <si>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</si>
  <si>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</si>
  <si>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</si>
  <si>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</si>
  <si>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</si>
  <si>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</si>
  <si>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</si>
  <si>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</si>
  <si>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</si>
  <si>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</si>
  <si>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</si>
  <si>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</si>
  <si>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</si>
  <si>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</si>
  <si>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</si>
  <si>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</si>
  <si>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</si>
  <si>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</si>
  <si>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</si>
  <si>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</si>
  <si>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</si>
  <si>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</si>
  <si>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</si>
  <si>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</si>
  <si>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</si>
  <si>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</si>
  <si>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</si>
  <si>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</si>
  <si>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</si>
  <si>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</si>
  <si>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</si>
  <si>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</si>
  <si>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</si>
  <si>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</si>
  <si>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</si>
  <si>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</si>
  <si>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</si>
  <si>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</si>
  <si>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</si>
  <si>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</si>
  <si>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</si>
  <si>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</si>
  <si>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</si>
  <si>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</si>
  <si>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</si>
  <si>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</si>
  <si>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</si>
  <si>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</si>
  <si>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</si>
  <si>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</si>
  <si>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</si>
  <si>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</si>
  <si>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</si>
  <si>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</si>
  <si>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</si>
  <si>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</si>
  <si>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</si>
  <si>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</si>
  <si>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</si>
  <si>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</si>
  <si>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</si>
  <si>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</si>
  <si>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</si>
  <si>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</si>
  <si>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</si>
  <si>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</si>
  <si>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</si>
  <si>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</si>
  <si>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</si>
  <si>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</si>
  <si>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</si>
  <si>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</si>
  <si>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</si>
  <si>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</si>
  <si>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</si>
  <si>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</si>
  <si>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</si>
  <si>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</si>
  <si>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</si>
  <si>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</si>
  <si>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</si>
  <si>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</si>
  <si>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</si>
  <si>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</si>
  <si>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</si>
  <si>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</si>
  <si>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</si>
  <si>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</si>
  <si>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</si>
  <si>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</si>
  <si>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</si>
  <si>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</si>
  <si>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</si>
  <si>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</si>
  <si>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</si>
  <si>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</si>
  <si>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</si>
  <si>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</si>
  <si>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</si>
  <si>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</si>
  <si>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</si>
  <si>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</si>
  <si>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</si>
  <si>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</si>
  <si>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</si>
  <si>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</si>
  <si>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</si>
  <si>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</si>
  <si>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</si>
  <si>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</si>
  <si>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</si>
  <si>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</si>
  <si>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</si>
  <si>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</si>
  <si>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</si>
  <si>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</si>
  <si>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</si>
  <si>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</si>
  <si>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</si>
  <si>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</si>
  <si>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</si>
  <si>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</si>
  <si>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</si>
  <si>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</si>
  <si>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</si>
  <si>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</si>
  <si>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</si>
  <si>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</si>
  <si>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</si>
  <si>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</si>
  <si>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</si>
  <si>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</si>
  <si>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</si>
  <si>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</si>
  <si>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</si>
  <si>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</si>
  <si>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</si>
  <si>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</si>
  <si>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</si>
  <si>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</si>
  <si>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</si>
  <si>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</si>
  <si>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</si>
  <si>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</si>
  <si>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</si>
  <si>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</si>
  <si>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</si>
  <si>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</si>
  <si>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</si>
  <si>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</si>
  <si>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</si>
  <si>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</si>
  <si>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</si>
  <si>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</si>
  <si>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</si>
  <si>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</si>
  <si>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</si>
  <si>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</si>
  <si>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</si>
  <si>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</si>
  <si>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</si>
  <si>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</si>
  <si>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</si>
  <si>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</si>
  <si>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</si>
  <si>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</si>
  <si>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</si>
  <si>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</si>
  <si>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</si>
  <si>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</si>
  <si>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</si>
  <si>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</si>
  <si>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</si>
  <si>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</si>
  <si>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</si>
  <si>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</si>
  <si>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</si>
  <si>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</si>
  <si>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</si>
  <si>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</si>
  <si>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</si>
  <si>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</si>
  <si>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</si>
  <si>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</si>
  <si>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</si>
  <si>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</si>
  <si>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</si>
  <si>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</si>
  <si>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</si>
  <si>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</si>
  <si>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</si>
  <si>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</si>
  <si>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</si>
  <si>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</si>
  <si>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</si>
  <si>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</si>
  <si>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</si>
  <si>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</si>
  <si>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</si>
  <si>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</si>
  <si>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</si>
  <si>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</si>
  <si>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</si>
  <si>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</si>
  <si>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</si>
  <si>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</si>
  <si>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</si>
  <si>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</si>
  <si>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</si>
  <si>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</si>
  <si>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</si>
  <si>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</si>
  <si>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</si>
  <si>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</si>
  <si>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</si>
  <si>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</si>
  <si>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</si>
  <si>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</si>
  <si>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</si>
  <si>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</si>
  <si>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</si>
  <si>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</si>
  <si>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</si>
  <si>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</si>
  <si>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</si>
  <si>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</si>
  <si>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</si>
  <si>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</si>
  <si>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</si>
  <si>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</si>
  <si>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</si>
  <si>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</si>
  <si>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</si>
  <si>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</si>
  <si>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</si>
  <si>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</si>
  <si>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</si>
  <si>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</si>
  <si>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</si>
  <si>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</si>
  <si>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</si>
  <si>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</si>
  <si>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</si>
  <si>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</si>
  <si>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</si>
  <si>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</si>
  <si>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</si>
  <si>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</si>
  <si>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</si>
  <si>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</si>
  <si>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</si>
  <si>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</si>
  <si>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</si>
  <si>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</si>
  <si>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</si>
  <si>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</si>
  <si>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</si>
  <si>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</si>
  <si>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</si>
  <si>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</si>
  <si>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</si>
  <si>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</si>
  <si>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</si>
  <si>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</si>
  <si>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</si>
  <si>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</si>
  <si>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</si>
  <si>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</si>
  <si>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</si>
  <si>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</si>
  <si>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</si>
  <si>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</si>
  <si>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</si>
  <si>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</si>
  <si>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</si>
  <si>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</si>
  <si>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</si>
  <si>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</si>
  <si>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</si>
  <si>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</si>
  <si>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</si>
  <si>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</si>
  <si>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</si>
  <si>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</si>
  <si>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</si>
  <si>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</si>
  <si>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</si>
  <si>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</si>
  <si>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</si>
  <si>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</si>
  <si>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</si>
  <si>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</si>
  <si>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</si>
  <si>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</si>
  <si>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</si>
  <si>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</si>
  <si>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</si>
  <si>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</si>
  <si>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</si>
  <si>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</si>
  <si>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</si>
  <si>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</si>
  <si>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</si>
  <si>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</si>
  <si>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</si>
  <si>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</si>
  <si>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</si>
  <si>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</si>
  <si>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</si>
  <si>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</si>
  <si>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</si>
  <si>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</si>
  <si>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</si>
  <si>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</si>
  <si>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</si>
  <si>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</si>
  <si>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</si>
  <si>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</si>
  <si>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</si>
  <si>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</si>
  <si>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</si>
  <si>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</si>
  <si>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</si>
  <si>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</si>
  <si>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</si>
  <si>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</si>
  <si>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</si>
  <si>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</si>
  <si>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</si>
  <si>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</si>
  <si>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</si>
  <si>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</si>
  <si>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</si>
  <si>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</si>
  <si>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</si>
  <si>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</si>
  <si>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</si>
  <si>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</si>
  <si>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</si>
  <si>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</si>
  <si>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</si>
  <si>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</si>
  <si>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</si>
  <si>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</si>
  <si>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</si>
  <si>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</si>
  <si>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</si>
  <si>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</si>
  <si>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</si>
  <si>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</si>
  <si>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</si>
  <si>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</si>
  <si>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</si>
  <si>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</si>
  <si>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</si>
  <si>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</si>
  <si>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</si>
  <si>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</si>
  <si>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</si>
  <si>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</si>
  <si>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</si>
  <si>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</si>
  <si>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</si>
  <si>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</si>
  <si>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</si>
  <si>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</si>
  <si>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</si>
  <si>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</si>
  <si>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</si>
  <si>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</si>
  <si>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</si>
  <si>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</si>
  <si>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</si>
  <si>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</si>
  <si>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</si>
  <si>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</si>
  <si>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</si>
  <si>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</si>
  <si>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</si>
  <si>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</si>
  <si>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</si>
  <si>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</si>
  <si>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</si>
  <si>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</si>
  <si>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</si>
  <si>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</si>
  <si>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</si>
  <si>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</si>
  <si>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</si>
  <si>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</si>
  <si>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</si>
  <si>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</si>
  <si>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</si>
  <si>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</si>
  <si>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</si>
  <si>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</si>
  <si>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</si>
  <si>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</si>
  <si>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</si>
  <si>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</si>
  <si>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</si>
  <si>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</si>
  <si>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</si>
  <si>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</si>
  <si>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</si>
  <si>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</si>
  <si>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</si>
  <si>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</si>
  <si>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</si>
  <si>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</si>
  <si>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</si>
  <si>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</si>
  <si>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</si>
  <si>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</si>
  <si>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</si>
  <si>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</si>
  <si>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</si>
  <si>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</si>
  <si>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</si>
  <si>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</si>
  <si>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</si>
  <si>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</si>
  <si>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</si>
  <si>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</si>
  <si>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</si>
  <si>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</si>
  <si>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</si>
  <si>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</si>
  <si>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</si>
  <si>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</si>
  <si>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</si>
  <si>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</si>
  <si>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</si>
  <si>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</si>
  <si>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</si>
  <si>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</si>
  <si>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</si>
  <si>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</si>
  <si>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</si>
  <si>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</si>
  <si>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</si>
  <si>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</si>
  <si>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</si>
  <si>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</si>
  <si>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</si>
  <si>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</si>
  <si>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</si>
  <si>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</si>
  <si>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</si>
  <si>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</si>
  <si>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</si>
  <si>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</si>
  <si>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</si>
  <si>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</si>
  <si>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</si>
  <si>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</si>
  <si>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</si>
  <si>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</si>
  <si>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</si>
  <si>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</si>
  <si>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</si>
  <si>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</si>
  <si>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</si>
  <si>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</si>
  <si>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</si>
  <si>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</si>
  <si>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</si>
  <si>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</si>
  <si>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</si>
  <si>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</si>
  <si>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</si>
  <si>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</si>
  <si>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</si>
  <si>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</si>
  <si>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</si>
  <si>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</si>
  <si>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</si>
  <si>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</si>
  <si>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</si>
  <si>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</si>
  <si>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</si>
  <si>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</si>
  <si>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</si>
  <si>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</si>
  <si>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</si>
  <si>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</si>
  <si>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</si>
  <si>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</si>
  <si>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</si>
  <si>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</si>
  <si>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</si>
  <si>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</si>
  <si>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</si>
  <si>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</si>
  <si>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</si>
  <si>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</si>
  <si>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</si>
  <si>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</si>
  <si>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</si>
  <si>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</si>
  <si>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</si>
  <si>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</si>
  <si>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</si>
  <si>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</si>
  <si>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</si>
  <si>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</si>
  <si>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</si>
  <si>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</si>
  <si>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</si>
  <si>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</si>
  <si>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</si>
  <si>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</si>
  <si>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</si>
  <si>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</si>
  <si>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</si>
  <si>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</si>
  <si>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</si>
  <si>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</si>
  <si>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</si>
  <si>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</si>
  <si>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</si>
  <si>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</si>
  <si>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</si>
  <si>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</si>
  <si>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</si>
  <si>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</si>
  <si>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</si>
  <si>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</si>
  <si>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</si>
  <si>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</si>
  <si>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</si>
  <si>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</si>
  <si>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</si>
  <si>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</si>
  <si>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</si>
  <si>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</si>
  <si>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</si>
  <si>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</si>
  <si>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</si>
  <si>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</si>
  <si>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</si>
  <si>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</si>
  <si>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</si>
  <si>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</si>
  <si>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</si>
  <si>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</si>
  <si>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</si>
  <si>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</si>
  <si>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</si>
  <si>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</si>
  <si>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</si>
  <si>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</si>
  <si>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</si>
  <si>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</si>
  <si>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</si>
  <si>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</si>
  <si>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</si>
  <si>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</si>
  <si>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</si>
  <si>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</si>
  <si>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</si>
  <si>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</si>
  <si>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</si>
  <si>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</si>
  <si>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</si>
  <si>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</si>
  <si>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</si>
  <si>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</si>
  <si>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</si>
  <si>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</si>
  <si>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</si>
  <si>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</si>
  <si>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</si>
  <si>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</si>
  <si>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</si>
  <si>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</si>
  <si>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</si>
  <si>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</si>
  <si>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</si>
  <si>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</si>
  <si>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</si>
  <si>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</si>
  <si>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</si>
  <si>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</si>
  <si>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</si>
  <si>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</si>
  <si>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</si>
  <si>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</si>
  <si>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</si>
  <si>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</si>
  <si>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</si>
  <si>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</si>
  <si>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</si>
  <si>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</si>
  <si>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</si>
  <si>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</si>
  <si>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</si>
  <si>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</si>
  <si>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</si>
  <si>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</si>
  <si>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</si>
  <si>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</si>
  <si>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</si>
  <si>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</si>
  <si>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</si>
  <si>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</si>
  <si>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</si>
  <si>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</si>
  <si>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</si>
  <si>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</si>
  <si>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</si>
  <si>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</si>
  <si>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</si>
  <si>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</si>
  <si>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</si>
  <si>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</si>
  <si>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</si>
  <si>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</si>
  <si>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</si>
  <si>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</si>
  <si>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</si>
  <si>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</si>
  <si>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</si>
  <si>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</si>
  <si>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</si>
  <si>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</si>
  <si>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</si>
  <si>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</si>
  <si>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</si>
  <si>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</si>
  <si>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</si>
  <si>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</si>
  <si>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</si>
  <si>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</si>
  <si>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</si>
  <si>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</si>
  <si>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</si>
  <si>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</si>
  <si>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</si>
  <si>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</si>
  <si>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</si>
  <si>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</si>
  <si>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</si>
  <si>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</si>
  <si>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</si>
  <si>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</si>
  <si>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</si>
  <si>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</si>
  <si>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</si>
  <si>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</si>
  <si>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</si>
  <si>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</si>
  <si>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</si>
  <si>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</si>
  <si>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</si>
  <si>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</si>
  <si>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</si>
  <si>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</si>
  <si>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</si>
  <si>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</si>
  <si>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</si>
  <si>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</si>
  <si>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</si>
  <si>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</si>
  <si>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</si>
  <si>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</si>
  <si>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</si>
  <si>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</si>
  <si>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</si>
  <si>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</si>
  <si>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</si>
  <si>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</si>
  <si>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</si>
  <si>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</si>
  <si>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</si>
  <si>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</si>
  <si>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</si>
  <si>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</si>
  <si>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</si>
  <si>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</si>
  <si>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</si>
  <si>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</si>
  <si>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</si>
  <si>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</si>
  <si>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</si>
  <si>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</si>
  <si>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</si>
  <si>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</si>
  <si>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</si>
  <si>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</si>
  <si>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</si>
  <si>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</si>
  <si>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</si>
  <si>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</si>
  <si>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</si>
  <si>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</si>
  <si>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</si>
  <si>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</si>
  <si>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</si>
  <si>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</si>
  <si>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</si>
  <si>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</si>
  <si>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</si>
  <si>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</si>
  <si>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</si>
  <si>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</si>
  <si>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</si>
  <si>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</si>
  <si>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</si>
  <si>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</si>
  <si>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</si>
  <si>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</si>
  <si>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</si>
  <si>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</si>
  <si>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</si>
  <si>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</si>
  <si>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</si>
  <si>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</si>
  <si>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</si>
  <si>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</si>
  <si>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</si>
  <si>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</si>
  <si>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</si>
  <si>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</si>
  <si>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</si>
  <si>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</si>
  <si>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</si>
  <si>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</si>
  <si>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</si>
  <si>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</si>
  <si>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</si>
  <si>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</si>
  <si>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</si>
  <si>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</si>
  <si>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</si>
  <si>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</si>
  <si>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</si>
  <si>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</si>
  <si>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</si>
  <si>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</si>
  <si>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</si>
  <si>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</si>
  <si>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</si>
  <si>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</si>
  <si>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</si>
  <si>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</si>
  <si>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</si>
  <si>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</si>
  <si>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</si>
  <si>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</si>
  <si>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</si>
  <si>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</si>
  <si>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</si>
  <si>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</si>
  <si>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</si>
  <si>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</si>
  <si>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</si>
  <si>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</si>
  <si>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</si>
  <si>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</si>
  <si>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</si>
  <si>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</si>
  <si>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</si>
  <si>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</si>
  <si>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</si>
  <si>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</si>
  <si>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</si>
  <si>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</si>
  <si>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</si>
  <si>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</si>
  <si>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</si>
  <si>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</si>
  <si>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</si>
  <si>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</si>
  <si>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</si>
  <si>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</si>
  <si>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</si>
  <si>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</si>
  <si>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</si>
  <si>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</si>
  <si>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</si>
  <si>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</si>
  <si>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</si>
  <si>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</si>
  <si>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</si>
  <si>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</si>
  <si>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</si>
  <si>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</si>
  <si>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</si>
  <si>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</si>
  <si>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</si>
  <si>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</si>
  <si>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</si>
  <si>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</si>
  <si>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</si>
  <si>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</si>
  <si>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</si>
  <si>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</si>
  <si>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</si>
  <si>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</si>
  <si>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</si>
  <si>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</si>
  <si>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</si>
  <si>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</si>
  <si>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</si>
  <si>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</si>
  <si>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</si>
  <si>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</si>
  <si>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</si>
  <si>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</si>
  <si>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</si>
  <si>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</si>
  <si>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</si>
  <si>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</si>
  <si>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</si>
  <si>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</si>
  <si>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</si>
  <si>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</si>
  <si>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</si>
  <si>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</si>
  <si>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</si>
  <si>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</si>
  <si>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</si>
  <si>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</si>
  <si>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</si>
  <si>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</si>
  <si>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</si>
  <si>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</si>
  <si>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</si>
  <si>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</si>
  <si>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</si>
  <si>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</si>
  <si>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</si>
  <si>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</si>
  <si>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</si>
  <si>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</si>
  <si>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</si>
  <si>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</si>
  <si>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</si>
  <si>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</si>
  <si>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</si>
  <si>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</si>
  <si>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</si>
  <si>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</si>
  <si>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</si>
  <si>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</si>
  <si>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</si>
  <si>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</si>
  <si>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</si>
  <si>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</si>
  <si>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</si>
  <si>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</si>
  <si>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</si>
  <si>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</si>
  <si>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</si>
  <si>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</si>
  <si>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</si>
  <si>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</si>
  <si>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</si>
  <si>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</si>
  <si>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</si>
  <si>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</si>
  <si>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</si>
  <si>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</si>
  <si>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</si>
  <si>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</si>
  <si>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</si>
  <si>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</si>
  <si>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</si>
  <si>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</si>
  <si>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</si>
  <si>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</si>
  <si>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</si>
  <si>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</si>
  <si>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</si>
  <si>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</si>
  <si>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</si>
  <si>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</si>
  <si>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</si>
  <si>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</si>
  <si>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</si>
  <si>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</si>
  <si>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</si>
  <si>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</si>
  <si>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</si>
  <si>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</si>
  <si>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</si>
  <si>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</si>
  <si>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</si>
  <si>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</si>
  <si>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</si>
  <si>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</si>
  <si>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</si>
  <si>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</si>
  <si>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</si>
  <si>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</si>
  <si>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</si>
  <si>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</si>
  <si>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</si>
  <si>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</si>
  <si>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</si>
  <si>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</si>
  <si>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</si>
  <si>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</si>
  <si>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</si>
  <si>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</si>
  <si>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</si>
  <si>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</si>
  <si>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</si>
  <si>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</si>
  <si>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</si>
  <si>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</si>
  <si>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</si>
  <si>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</si>
  <si>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</si>
  <si>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</si>
  <si>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</si>
  <si>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</si>
  <si>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</si>
  <si>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</si>
  <si>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</si>
  <si>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</si>
  <si>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</si>
  <si>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</si>
  <si>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</si>
  <si>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</si>
  <si>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</si>
  <si>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</si>
  <si>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</si>
  <si>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</si>
  <si>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</si>
  <si>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</si>
  <si>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</si>
  <si>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</si>
  <si>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</si>
  <si>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</si>
  <si>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</si>
  <si>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</si>
  <si>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</si>
  <si>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</si>
  <si>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</si>
  <si>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</si>
  <si>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</si>
  <si>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</si>
  <si>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</si>
  <si>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</si>
  <si>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</si>
  <si>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</si>
  <si>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</si>
  <si>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</si>
  <si>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</si>
  <si>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</si>
  <si>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</si>
  <si>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</si>
  <si>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</si>
  <si>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</si>
  <si>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</si>
  <si>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</si>
  <si>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</si>
  <si>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</si>
  <si>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</si>
  <si>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</si>
  <si>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</si>
  <si>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</si>
  <si>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</si>
  <si>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</si>
  <si>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</si>
  <si>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</si>
  <si>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</si>
  <si>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</si>
  <si>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</si>
  <si>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</si>
  <si>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</si>
  <si>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</si>
  <si>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</si>
  <si>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</si>
  <si>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</si>
  <si>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</si>
  <si>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</si>
  <si>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</si>
  <si>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</si>
  <si>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</si>
  <si>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</si>
  <si>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</si>
  <si>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</si>
  <si>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</si>
  <si>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</si>
  <si>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</si>
  <si>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</si>
  <si>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</si>
  <si>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</si>
  <si>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</si>
  <si>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</si>
  <si>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</si>
  <si>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</si>
  <si>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</si>
  <si>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</si>
  <si>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</si>
  <si>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</si>
  <si>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 2021-25-10000861</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</si>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</sst>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70" zoomScaleNormal="70"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2695</v>
      </c>
      <c r="D15" s="35"/>
      <c r="E15" s="35"/>
      <c r="F15" s="5"/>
      <c r="G15" s="32" t="s">
        <v>1168</v>
      </c>
      <c r="H15" s="103" t="s">
        <v>516</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516</v>
      </c>
      <c r="J20" s="148" t="s">
        <v>536</v>
      </c>
      <c r="K20" s="149">
        <v>3278479869</v>
      </c>
      <c r="L20" s="150"/>
      <c r="M20" s="150">
        <v>44561</v>
      </c>
      <c r="N20" s="133">
        <f>+(M20-L20)/30</f>
        <v>1485.3666666666666</v>
      </c>
      <c r="O20" s="136"/>
      <c r="U20" s="132"/>
      <c r="V20" s="105">
        <f ca="1">NOW()</f>
        <v>44191.591958449077</v>
      </c>
      <c r="W20" s="105">
        <f ca="1">NOW()</f>
        <v>44191.591958449077</v>
      </c>
    </row>
    <row r="21" spans="1:23" ht="30" customHeight="1" outlineLevel="1" x14ac:dyDescent="0.25">
      <c r="A21" s="9"/>
      <c r="B21" s="71"/>
      <c r="C21" s="5"/>
      <c r="D21" s="5"/>
      <c r="E21" s="5"/>
      <c r="F21" s="5"/>
      <c r="G21" s="5"/>
      <c r="H21" s="70"/>
      <c r="I21" s="147" t="s">
        <v>516</v>
      </c>
      <c r="J21" s="148" t="s">
        <v>601</v>
      </c>
      <c r="K21" s="149"/>
      <c r="L21" s="150"/>
      <c r="M21" s="150"/>
      <c r="N21" s="133">
        <f>+(M21-L21)/30</f>
        <v>0</v>
      </c>
      <c r="O21" s="137"/>
    </row>
    <row r="22" spans="1:23" ht="30" customHeight="1" outlineLevel="1" x14ac:dyDescent="0.25">
      <c r="A22" s="9"/>
      <c r="B22" s="71"/>
      <c r="C22" s="5"/>
      <c r="D22" s="5"/>
      <c r="E22" s="5"/>
      <c r="F22" s="5"/>
      <c r="G22" s="5"/>
      <c r="H22" s="70"/>
      <c r="I22" s="147" t="s">
        <v>516</v>
      </c>
      <c r="J22" s="148" t="s">
        <v>594</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622</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557</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570</v>
      </c>
      <c r="K25" s="149"/>
      <c r="L25" s="150"/>
      <c r="M25" s="150"/>
      <c r="N25" s="134">
        <f t="shared" si="0"/>
        <v>0</v>
      </c>
      <c r="O25" s="137"/>
    </row>
    <row r="26" spans="1:23" ht="30" customHeight="1" outlineLevel="1" x14ac:dyDescent="0.25">
      <c r="A26" s="9"/>
      <c r="B26" s="101"/>
      <c r="C26" s="21"/>
      <c r="D26" s="21"/>
      <c r="E26" s="21"/>
      <c r="F26" s="5"/>
      <c r="G26" s="5"/>
      <c r="H26" s="70"/>
      <c r="I26" s="147" t="s">
        <v>516</v>
      </c>
      <c r="J26" s="148" t="s">
        <v>568</v>
      </c>
      <c r="K26" s="149"/>
      <c r="L26" s="150"/>
      <c r="M26" s="150"/>
      <c r="N26" s="134">
        <f t="shared" si="0"/>
        <v>0</v>
      </c>
      <c r="O26" s="137"/>
    </row>
    <row r="27" spans="1:23" ht="30" customHeight="1" outlineLevel="1" x14ac:dyDescent="0.25">
      <c r="A27" s="9"/>
      <c r="B27" s="101"/>
      <c r="C27" s="21"/>
      <c r="D27" s="21"/>
      <c r="E27" s="21"/>
      <c r="F27" s="5"/>
      <c r="G27" s="5"/>
      <c r="H27" s="70"/>
      <c r="I27" s="147" t="s">
        <v>516</v>
      </c>
      <c r="J27" s="148" t="s">
        <v>610</v>
      </c>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2677</v>
      </c>
      <c r="C48" s="111" t="s">
        <v>31</v>
      </c>
      <c r="D48" s="119" t="s">
        <v>2678</v>
      </c>
      <c r="E48" s="143">
        <v>42766</v>
      </c>
      <c r="F48" s="143">
        <v>43084</v>
      </c>
      <c r="G48" s="158">
        <f>IF(AND(E48&lt;&gt;"",F48&lt;&gt;""),((F48-E48)/30),"")</f>
        <v>10.6</v>
      </c>
      <c r="H48" s="120" t="s">
        <v>2697</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2677</v>
      </c>
      <c r="C49" s="111" t="s">
        <v>31</v>
      </c>
      <c r="D49" s="119" t="s">
        <v>2679</v>
      </c>
      <c r="E49" s="143">
        <v>43007</v>
      </c>
      <c r="F49" s="143">
        <v>43084</v>
      </c>
      <c r="G49" s="158">
        <f>IF(AND(E49&lt;&gt;"",F49&lt;&gt;""),((F49-E49)/30),"")</f>
        <v>2.5666666666666669</v>
      </c>
      <c r="H49" s="120" t="s">
        <v>2697</v>
      </c>
      <c r="I49" s="112" t="s">
        <v>1134</v>
      </c>
      <c r="J49" s="112" t="s">
        <v>1136</v>
      </c>
      <c r="K49" s="114">
        <v>226474872</v>
      </c>
      <c r="L49" s="113" t="s">
        <v>2680</v>
      </c>
      <c r="M49" s="115"/>
      <c r="N49" s="113" t="s">
        <v>27</v>
      </c>
      <c r="O49" s="113" t="s">
        <v>1148</v>
      </c>
      <c r="P49" s="78"/>
    </row>
    <row r="50" spans="1:16" s="6" customFormat="1" ht="24.75" customHeight="1" x14ac:dyDescent="0.25">
      <c r="A50" s="141">
        <v>3</v>
      </c>
      <c r="B50" s="120" t="s">
        <v>2677</v>
      </c>
      <c r="C50" s="122" t="s">
        <v>31</v>
      </c>
      <c r="D50" s="119" t="s">
        <v>2690</v>
      </c>
      <c r="E50" s="143">
        <v>43404</v>
      </c>
      <c r="F50" s="143">
        <v>43434</v>
      </c>
      <c r="G50" s="158">
        <f>IF(AND(E50&lt;&gt;"",F50&lt;&gt;""),((F50-E50)/30),"")</f>
        <v>1</v>
      </c>
      <c r="H50" s="120" t="s">
        <v>2686</v>
      </c>
      <c r="I50" s="112" t="s">
        <v>1134</v>
      </c>
      <c r="J50" s="112" t="s">
        <v>1136</v>
      </c>
      <c r="K50" s="116">
        <v>111281490</v>
      </c>
      <c r="L50" s="113" t="s">
        <v>2680</v>
      </c>
      <c r="M50" s="115"/>
      <c r="N50" s="113" t="s">
        <v>27</v>
      </c>
      <c r="O50" s="113" t="s">
        <v>1148</v>
      </c>
      <c r="P50" s="78"/>
    </row>
    <row r="51" spans="1:16" s="6" customFormat="1" ht="24.75" customHeight="1" outlineLevel="1" x14ac:dyDescent="0.25">
      <c r="A51" s="141">
        <v>4</v>
      </c>
      <c r="B51" s="120" t="s">
        <v>2677</v>
      </c>
      <c r="C51" s="122" t="s">
        <v>31</v>
      </c>
      <c r="D51" s="109" t="s">
        <v>2684</v>
      </c>
      <c r="E51" s="143">
        <v>42720</v>
      </c>
      <c r="F51" s="143">
        <v>43084</v>
      </c>
      <c r="G51" s="158">
        <f t="shared" ref="G51:G107" si="1">IF(AND(E51&lt;&gt;"",F51&lt;&gt;""),((F51-E51)/30),"")</f>
        <v>12.133333333333333</v>
      </c>
      <c r="H51" s="120" t="s">
        <v>2697</v>
      </c>
      <c r="I51" s="112" t="s">
        <v>1134</v>
      </c>
      <c r="J51" s="112" t="s">
        <v>1136</v>
      </c>
      <c r="K51" s="114">
        <v>482854454</v>
      </c>
      <c r="L51" s="113" t="s">
        <v>2680</v>
      </c>
      <c r="M51" s="115"/>
      <c r="N51" s="113" t="s">
        <v>27</v>
      </c>
      <c r="O51" s="113" t="s">
        <v>2683</v>
      </c>
      <c r="P51" s="78"/>
    </row>
    <row r="52" spans="1:16" s="7" customFormat="1" ht="24.75" customHeight="1" outlineLevel="1" x14ac:dyDescent="0.25">
      <c r="A52" s="142">
        <v>5</v>
      </c>
      <c r="B52" s="120" t="s">
        <v>2677</v>
      </c>
      <c r="C52" s="122" t="s">
        <v>31</v>
      </c>
      <c r="D52" s="119" t="s">
        <v>2696</v>
      </c>
      <c r="E52" s="143">
        <v>43070</v>
      </c>
      <c r="F52" s="143">
        <v>43312</v>
      </c>
      <c r="G52" s="158">
        <f t="shared" si="1"/>
        <v>8.0666666666666664</v>
      </c>
      <c r="H52" s="117" t="s">
        <v>2686</v>
      </c>
      <c r="I52" s="112" t="s">
        <v>1134</v>
      </c>
      <c r="J52" s="119" t="s">
        <v>1136</v>
      </c>
      <c r="K52" s="121">
        <v>679652520</v>
      </c>
      <c r="L52" s="113" t="s">
        <v>2680</v>
      </c>
      <c r="M52" s="115"/>
      <c r="N52" s="113" t="s">
        <v>27</v>
      </c>
      <c r="O52" s="113" t="s">
        <v>1148</v>
      </c>
      <c r="P52" s="79"/>
    </row>
    <row r="53" spans="1:16" s="7" customFormat="1" ht="24.75" customHeight="1" outlineLevel="1" x14ac:dyDescent="0.25">
      <c r="A53" s="142">
        <v>6</v>
      </c>
      <c r="B53" s="120" t="s">
        <v>2677</v>
      </c>
      <c r="C53" s="122" t="s">
        <v>31</v>
      </c>
      <c r="D53" s="119" t="s">
        <v>2687</v>
      </c>
      <c r="E53" s="143">
        <v>43483</v>
      </c>
      <c r="F53" s="143">
        <v>43826</v>
      </c>
      <c r="G53" s="158">
        <f t="shared" si="1"/>
        <v>11.433333333333334</v>
      </c>
      <c r="H53" s="120" t="s">
        <v>2686</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2677</v>
      </c>
      <c r="C54" s="122" t="s">
        <v>31</v>
      </c>
      <c r="D54" s="119" t="s">
        <v>2681</v>
      </c>
      <c r="E54" s="143">
        <v>43311</v>
      </c>
      <c r="F54" s="143">
        <v>43449</v>
      </c>
      <c r="G54" s="158">
        <f t="shared" si="1"/>
        <v>4.5999999999999996</v>
      </c>
      <c r="H54" s="120" t="s">
        <v>2689</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2677</v>
      </c>
      <c r="C55" s="122" t="s">
        <v>31</v>
      </c>
      <c r="D55" s="119" t="s">
        <v>2681</v>
      </c>
      <c r="E55" s="143">
        <v>43311</v>
      </c>
      <c r="F55" s="143">
        <v>43449</v>
      </c>
      <c r="G55" s="158">
        <f t="shared" si="1"/>
        <v>4.5999999999999996</v>
      </c>
      <c r="H55" s="117" t="s">
        <v>2682</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2677</v>
      </c>
      <c r="C56" s="122" t="s">
        <v>31</v>
      </c>
      <c r="D56" s="119" t="s">
        <v>2681</v>
      </c>
      <c r="E56" s="143">
        <v>43311</v>
      </c>
      <c r="F56" s="143">
        <v>43449</v>
      </c>
      <c r="G56" s="158">
        <f>IF(AND(E56&lt;&gt;"",F56&lt;&gt;""),((F56-E56)/30),"")</f>
        <v>4.5999999999999996</v>
      </c>
      <c r="H56" s="117" t="s">
        <v>2682</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2677</v>
      </c>
      <c r="C57" s="122" t="s">
        <v>31</v>
      </c>
      <c r="D57" s="119" t="s">
        <v>2688</v>
      </c>
      <c r="E57" s="143">
        <v>43451</v>
      </c>
      <c r="F57" s="143">
        <v>43890</v>
      </c>
      <c r="G57" s="158">
        <f t="shared" si="1"/>
        <v>14.633333333333333</v>
      </c>
      <c r="H57" s="117" t="s">
        <v>2682</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2677</v>
      </c>
      <c r="C58" s="122" t="s">
        <v>31</v>
      </c>
      <c r="D58" s="119" t="s">
        <v>2688</v>
      </c>
      <c r="E58" s="143">
        <v>43451</v>
      </c>
      <c r="F58" s="143">
        <v>43890</v>
      </c>
      <c r="G58" s="158">
        <f t="shared" si="1"/>
        <v>14.633333333333333</v>
      </c>
      <c r="H58" s="117" t="s">
        <v>2682</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2677</v>
      </c>
      <c r="C59" s="122" t="s">
        <v>31</v>
      </c>
      <c r="D59" s="119" t="s">
        <v>2688</v>
      </c>
      <c r="E59" s="143">
        <v>43451</v>
      </c>
      <c r="F59" s="143">
        <v>43890</v>
      </c>
      <c r="G59" s="158">
        <f t="shared" si="1"/>
        <v>14.633333333333333</v>
      </c>
      <c r="H59" s="117" t="s">
        <v>2682</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2677</v>
      </c>
      <c r="C60" s="122" t="s">
        <v>31</v>
      </c>
      <c r="D60" s="119" t="s">
        <v>2685</v>
      </c>
      <c r="E60" s="143">
        <v>42678</v>
      </c>
      <c r="F60" s="143">
        <v>43312</v>
      </c>
      <c r="G60" s="158">
        <f t="shared" si="1"/>
        <v>21.133333333333333</v>
      </c>
      <c r="H60" s="117" t="s">
        <v>2682</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2677</v>
      </c>
      <c r="C61" s="122" t="s">
        <v>31</v>
      </c>
      <c r="D61" s="119" t="s">
        <v>2685</v>
      </c>
      <c r="E61" s="143">
        <v>42678</v>
      </c>
      <c r="F61" s="143">
        <v>43312</v>
      </c>
      <c r="G61" s="158">
        <f t="shared" si="1"/>
        <v>21.133333333333333</v>
      </c>
      <c r="H61" s="117" t="s">
        <v>2682</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2677</v>
      </c>
      <c r="C62" s="122" t="s">
        <v>31</v>
      </c>
      <c r="D62" s="119" t="s">
        <v>2685</v>
      </c>
      <c r="E62" s="143">
        <v>42678</v>
      </c>
      <c r="F62" s="143">
        <v>43312</v>
      </c>
      <c r="G62" s="158">
        <f t="shared" si="1"/>
        <v>21.133333333333333</v>
      </c>
      <c r="H62" s="117" t="s">
        <v>2682</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2691</v>
      </c>
      <c r="E114" s="143">
        <v>43890</v>
      </c>
      <c r="F114" s="143">
        <v>44196</v>
      </c>
      <c r="G114" s="158">
        <f>IF(AND(E114&lt;&gt;"",F114&lt;&gt;""),((F114-E114)/30),"")</f>
        <v>10.199999999999999</v>
      </c>
      <c r="H114" s="120" t="s">
        <v>2686</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98354396.069999993</v>
      </c>
      <c r="F185" s="92"/>
      <c r="G185" s="93"/>
      <c r="H185" s="88"/>
      <c r="I185" s="90" t="s">
        <v>2627</v>
      </c>
      <c r="J185" s="164">
        <f>+SUM(M179:M183)</f>
        <v>0.03</v>
      </c>
      <c r="K185" s="201" t="s">
        <v>2628</v>
      </c>
      <c r="L185" s="201"/>
      <c r="M185" s="94">
        <f>+J185*(SUM(K20:K35))</f>
        <v>98354396.069999993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2692</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2693</v>
      </c>
      <c r="L211" s="21"/>
      <c r="M211" s="21"/>
      <c r="N211" s="21"/>
      <c r="O211" s="8"/>
    </row>
    <row r="212" spans="1:15" x14ac:dyDescent="0.25">
      <c r="A212" s="9"/>
      <c r="B212" s="27" t="s">
        <v>2619</v>
      </c>
      <c r="C212" s="145" t="s">
        <v>2699</v>
      </c>
      <c r="D212" s="21"/>
      <c r="G212" s="27" t="s">
        <v>2621</v>
      </c>
      <c r="H212" s="146" t="s">
        <v>2694</v>
      </c>
      <c r="J212" s="27" t="s">
        <v>2623</v>
      </c>
      <c r="K212" s="14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 ds:uri="http://schemas.microsoft.com/office/infopath/2007/PartnerControls"/>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2020-12-26T18:17:47Z</cp:lastPrinted>
  <dcterms:created xsi:type="dcterms:W3CDTF">2020-10-14T21:57:42Z</dcterms:created>
  <dcterms:modified xsi:type="dcterms:W3CDTF">2020-12-26T19:16:07Z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