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A LAS QUE NOS VAMOS A PRESENTAR\"/>
    </mc:Choice>
  </mc:AlternateContent>
  <xr:revisionPtr revIDLastSave="0" documentId="13_ncr:1_{522F3E06-D148-4430-A1B7-0D46E77E092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<sst xmlns="http://schemas.openxmlformats.org/spreadsheetml/2006/main" count="4531" uniqueCount="2732">
  <si>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</si>
  <si>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</si>
  <si>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</si>
  <si>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</si>
  <si>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</si>
  <si>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</si>
  <si>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</si>
  <si>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</si>
  <si>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</si>
  <si>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</si>
  <si>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</si>
  <si>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</si>
  <si>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</si>
  <si>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</si>
  <si>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</si>
  <si>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</si>
  <si>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</si>
  <si>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</si>
  <si>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</si>
  <si>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</si>
  <si>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</si>
  <si>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</si>
  <si>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</si>
  <si>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</si>
  <si>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</si>
  <si>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</si>
  <si>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</si>
  <si>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</si>
  <si>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</si>
  <si>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</si>
  <si>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</si>
  <si>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</si>
  <si>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</si>
  <si>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</si>
  <si>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</si>
  <si>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</si>
  <si>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</si>
  <si>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</si>
  <si>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</si>
  <si>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</si>
  <si>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</si>
  <si>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</si>
  <si>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</si>
  <si>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</si>
  <si>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</si>
  <si>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</si>
  <si>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</si>
  <si>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</si>
  <si>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</si>
  <si>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</si>
  <si>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</si>
  <si>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</si>
  <si>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</si>
  <si>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</si>
  <si>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</si>
  <si>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</si>
  <si>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</si>
  <si>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</si>
  <si>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</si>
  <si>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</si>
  <si>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</si>
  <si>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</si>
  <si>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</si>
  <si>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</si>
  <si>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</si>
  <si>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</si>
  <si>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</si>
  <si>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</si>
  <si>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</si>
  <si>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</si>
  <si>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</si>
  <si>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</si>
  <si>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</si>
  <si>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</si>
  <si>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</si>
  <si>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</si>
  <si>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</si>
  <si>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</si>
  <si>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</si>
  <si>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</si>
  <si>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</si>
  <si>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</si>
  <si>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</si>
  <si>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</si>
  <si>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</si>
  <si>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</si>
  <si>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</si>
  <si>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</si>
  <si>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</si>
  <si>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</si>
  <si>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</si>
  <si>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</si>
  <si>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</si>
  <si>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</si>
  <si>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</si>
  <si>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</si>
  <si>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</si>
  <si>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</si>
  <si>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</si>
  <si>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</si>
  <si>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</si>
  <si>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</si>
  <si>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</si>
  <si>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</si>
  <si>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</si>
  <si>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</si>
  <si>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</si>
  <si>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</si>
  <si>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</si>
  <si>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</si>
  <si>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</si>
  <si>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</si>
  <si>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</si>
  <si>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</si>
  <si>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</si>
  <si>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</si>
  <si>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</si>
  <si>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</si>
  <si>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</si>
  <si>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</si>
  <si>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</si>
  <si>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</si>
  <si>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</si>
  <si>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</si>
  <si>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</si>
  <si>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</si>
  <si>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</si>
  <si>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</si>
  <si>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</si>
  <si>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</si>
  <si>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</si>
  <si>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</si>
  <si>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</si>
  <si>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</si>
  <si>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</si>
  <si>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</si>
  <si>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</si>
  <si>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</si>
  <si>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</si>
  <si>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</si>
  <si>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</si>
  <si>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</si>
  <si>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</si>
  <si>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</si>
  <si>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</si>
  <si>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</si>
  <si>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</si>
  <si>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</si>
  <si>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</si>
  <si>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</si>
  <si>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</si>
  <si>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</si>
  <si>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</si>
  <si>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</si>
  <si>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</si>
  <si>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</si>
  <si>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</si>
  <si>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</si>
  <si>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</si>
  <si>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</si>
  <si>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</si>
  <si>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</si>
  <si>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</si>
  <si>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</si>
  <si>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</si>
  <si>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</si>
  <si>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</si>
  <si>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</si>
  <si>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</si>
  <si>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</si>
  <si>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</si>
  <si>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</si>
  <si>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</si>
  <si>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</si>
  <si>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</si>
  <si>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</si>
  <si>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</si>
  <si>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</si>
  <si>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</si>
  <si>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</si>
  <si>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</si>
  <si>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</si>
  <si>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</si>
  <si>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</si>
  <si>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</si>
  <si>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</si>
  <si>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</si>
  <si>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</si>
  <si>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</si>
  <si>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</si>
  <si>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</si>
  <si>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</si>
  <si>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</si>
  <si>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</si>
  <si>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</si>
  <si>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</si>
  <si>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</si>
  <si>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</si>
  <si>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</si>
  <si>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</si>
  <si>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</si>
  <si>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</si>
  <si>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</si>
  <si>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</si>
  <si>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</si>
  <si>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</si>
  <si>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</si>
  <si>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</si>
  <si>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</si>
  <si>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</si>
  <si>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</si>
  <si>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</si>
  <si>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</si>
  <si>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</si>
  <si>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</si>
  <si>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</si>
  <si>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</si>
  <si>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</si>
  <si>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</si>
  <si>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</si>
  <si>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</si>
  <si>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</si>
  <si>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</si>
  <si>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</si>
  <si>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</si>
  <si>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</si>
  <si>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</si>
  <si>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</si>
  <si>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</si>
  <si>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</si>
  <si>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</si>
  <si>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</si>
  <si>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</si>
  <si>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</si>
  <si>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</si>
  <si>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</si>
  <si>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</si>
  <si>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</si>
  <si>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</si>
  <si>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</si>
  <si>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</si>
  <si>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</si>
  <si>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</si>
  <si>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</si>
  <si>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</si>
  <si>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</si>
  <si>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</si>
  <si>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</si>
  <si>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</si>
  <si>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</si>
  <si>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</si>
  <si>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</si>
  <si>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</si>
  <si>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</si>
  <si>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</si>
  <si>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</si>
  <si>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</si>
  <si>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</si>
  <si>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</si>
  <si>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</si>
  <si>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</si>
  <si>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</si>
  <si>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</si>
  <si>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</si>
  <si>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</si>
  <si>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</si>
  <si>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</si>
  <si>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</si>
  <si>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</si>
  <si>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</si>
  <si>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</si>
  <si>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</si>
  <si>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</si>
  <si>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</si>
  <si>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</si>
  <si>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</si>
  <si>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</si>
  <si>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</si>
  <si>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</si>
  <si>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</si>
  <si>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</si>
  <si>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</si>
  <si>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</si>
  <si>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</si>
  <si>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</si>
  <si>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</si>
  <si>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</si>
  <si>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</si>
  <si>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</si>
  <si>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</si>
  <si>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</si>
  <si>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</si>
  <si>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</si>
  <si>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</si>
  <si>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</si>
  <si>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</si>
  <si>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</si>
  <si>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</si>
  <si>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</si>
  <si>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</si>
  <si>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</si>
  <si>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</si>
  <si>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</si>
  <si>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</si>
  <si>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</si>
  <si>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</si>
  <si>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</si>
  <si>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</si>
  <si>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</si>
  <si>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</si>
  <si>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</si>
  <si>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</si>
  <si>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</si>
  <si>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</si>
  <si>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</si>
  <si>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</si>
  <si>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</si>
  <si>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</si>
  <si>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</si>
  <si>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</si>
  <si>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</si>
  <si>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</si>
  <si>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</si>
  <si>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</si>
  <si>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</si>
  <si>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</si>
  <si>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</si>
  <si>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</si>
  <si>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</si>
  <si>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</si>
  <si>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</si>
  <si>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</si>
  <si>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</si>
  <si>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</si>
  <si>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</si>
  <si>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</si>
  <si>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</si>
  <si>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</si>
  <si>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</si>
  <si>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</si>
  <si>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</si>
  <si>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</si>
  <si>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</si>
  <si>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</si>
  <si>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</si>
  <si>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</si>
  <si>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</si>
  <si>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</si>
  <si>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</si>
  <si>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</si>
  <si>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</si>
  <si>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</si>
  <si>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</si>
  <si>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</si>
  <si>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</si>
  <si>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</si>
  <si>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</si>
  <si>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</si>
  <si>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</si>
  <si>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</si>
  <si>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</si>
  <si>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</si>
  <si>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</si>
  <si>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</si>
  <si>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</si>
  <si>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</si>
  <si>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</si>
  <si>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</si>
  <si>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</si>
  <si>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</si>
  <si>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</si>
  <si>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</si>
  <si>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</si>
  <si>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</si>
  <si>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</si>
  <si>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</si>
  <si>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</si>
  <si>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</si>
  <si>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</si>
  <si>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</si>
  <si>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</si>
  <si>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</si>
  <si>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</si>
  <si>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</si>
  <si>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</si>
  <si>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</si>
  <si>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</si>
  <si>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</si>
  <si>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</si>
  <si>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</si>
  <si>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</si>
  <si>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</si>
  <si>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</si>
  <si>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</si>
  <si>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</si>
  <si>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</si>
  <si>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</si>
  <si>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</si>
  <si>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</si>
  <si>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</si>
  <si>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</si>
  <si>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</si>
  <si>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</si>
  <si>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</si>
  <si>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</si>
  <si>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</si>
  <si>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</si>
  <si>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</si>
  <si>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</si>
  <si>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</si>
  <si>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</si>
  <si>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</si>
  <si>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</si>
  <si>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</si>
  <si>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</si>
  <si>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</si>
  <si>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</si>
  <si>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</si>
  <si>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</si>
  <si>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</si>
  <si>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</si>
  <si>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</si>
  <si>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</si>
  <si>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</si>
  <si>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</si>
  <si>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</si>
  <si>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</si>
  <si>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</si>
  <si>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</si>
  <si>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</si>
  <si>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</si>
  <si>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</si>
  <si>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</si>
  <si>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</si>
  <si>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</si>
  <si>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</si>
  <si>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</si>
  <si>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</si>
  <si>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</si>
  <si>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</si>
  <si>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</si>
  <si>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</si>
  <si>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</si>
  <si>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</si>
  <si>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</si>
  <si>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</si>
  <si>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</si>
  <si>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</si>
  <si>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</si>
  <si>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</si>
  <si>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</si>
  <si>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</si>
  <si>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</si>
  <si>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</si>
  <si>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</si>
  <si>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</si>
  <si>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</si>
  <si>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</si>
  <si>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</si>
  <si>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</si>
  <si>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</si>
  <si>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</si>
  <si>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</si>
  <si>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</si>
  <si>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</si>
  <si>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</si>
  <si>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</si>
  <si>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</si>
  <si>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</si>
  <si>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</si>
  <si>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</si>
  <si>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</si>
  <si>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</si>
  <si>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</si>
  <si>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</si>
  <si>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</si>
  <si>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</si>
  <si>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</si>
  <si>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</si>
  <si>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</si>
  <si>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</si>
  <si>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</si>
  <si>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</si>
  <si>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</si>
  <si>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</si>
  <si>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</si>
  <si>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</si>
  <si>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</si>
  <si>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</si>
  <si>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</si>
  <si>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</si>
  <si>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</si>
  <si>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</si>
  <si>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</si>
  <si>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</si>
  <si>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</si>
  <si>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</si>
  <si>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</si>
  <si>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</si>
  <si>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</si>
  <si>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</si>
  <si>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</si>
  <si>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</si>
  <si>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</si>
  <si>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</si>
  <si>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</si>
  <si>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</si>
  <si>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</si>
  <si>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</si>
  <si>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</si>
  <si>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</si>
  <si>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</si>
  <si>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</si>
  <si>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</si>
  <si>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</si>
  <si>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</si>
  <si>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</si>
  <si>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</si>
  <si>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</si>
  <si>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</si>
  <si>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</si>
  <si>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</si>
  <si>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</si>
  <si>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</si>
  <si>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</si>
  <si>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</si>
  <si>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</si>
  <si>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</si>
  <si>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</si>
  <si>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</si>
  <si>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</si>
  <si>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</si>
  <si>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</si>
  <si>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</si>
  <si>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</si>
  <si>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</si>
  <si>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</si>
  <si>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</si>
  <si>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</si>
  <si>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</si>
  <si>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</si>
  <si>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</si>
  <si>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</si>
  <si>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</si>
  <si>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</si>
  <si>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</si>
  <si>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</si>
  <si>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</si>
  <si>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</si>
  <si>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</si>
  <si>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</si>
  <si>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</si>
  <si>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</si>
  <si>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</si>
  <si>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</si>
  <si>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</si>
  <si>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</si>
  <si>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</si>
  <si>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</si>
  <si>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</si>
  <si>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</si>
  <si>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</si>
  <si>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</si>
  <si>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</si>
  <si>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</si>
  <si>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</si>
  <si>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</si>
  <si>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</si>
  <si>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</si>
  <si>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</si>
  <si>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</si>
  <si>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</si>
  <si>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</si>
  <si>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</si>
  <si>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</si>
  <si>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</si>
  <si>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</si>
  <si>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</si>
  <si>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</si>
  <si>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</si>
  <si>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</si>
  <si>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</si>
  <si>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</si>
  <si>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</si>
  <si>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</si>
  <si>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</si>
  <si>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</si>
  <si>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</si>
  <si>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</si>
  <si>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</si>
  <si>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</si>
  <si>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</si>
  <si>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</si>
  <si>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</si>
  <si>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</si>
  <si>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</si>
  <si>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</si>
  <si>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</si>
  <si>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</si>
  <si>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</si>
  <si>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</si>
  <si>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</si>
  <si>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</si>
  <si>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</si>
  <si>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</si>
  <si>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</si>
  <si>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</si>
  <si>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</si>
  <si>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</si>
  <si>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</si>
  <si>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</si>
  <si>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</si>
  <si>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</si>
  <si>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</si>
  <si>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</si>
  <si>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</si>
  <si>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</si>
  <si>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</si>
  <si>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</si>
  <si>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</si>
  <si>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</si>
  <si>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</si>
  <si>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</si>
  <si>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</si>
  <si>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</si>
  <si>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</si>
  <si>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</si>
  <si>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</si>
  <si>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</si>
  <si>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</si>
  <si>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</si>
  <si>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</si>
  <si>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</si>
  <si>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</si>
  <si>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</si>
  <si>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</si>
  <si>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</si>
  <si>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</si>
  <si>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</si>
  <si>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</si>
  <si>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</si>
  <si>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</si>
  <si>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</si>
  <si>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</si>
  <si>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</si>
  <si>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</si>
  <si>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</si>
  <si>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</si>
  <si>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</si>
  <si>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</si>
  <si>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</si>
  <si>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</si>
  <si>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</si>
  <si>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</si>
  <si>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</si>
  <si>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</si>
  <si>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</si>
  <si>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</si>
  <si>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</si>
  <si>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</si>
  <si>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</si>
  <si>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</si>
  <si>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</si>
  <si>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</si>
  <si>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</si>
  <si>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</si>
  <si>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</si>
  <si>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</si>
  <si>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</si>
  <si>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</si>
  <si>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</si>
  <si>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</si>
  <si>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</si>
  <si>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</si>
  <si>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</si>
  <si>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</si>
  <si>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</si>
  <si>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</si>
  <si>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</si>
  <si>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</si>
  <si>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</si>
  <si>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</si>
  <si>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</si>
  <si>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</si>
  <si>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</si>
  <si>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</si>
  <si>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</si>
  <si>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</si>
  <si>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</si>
  <si>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</si>
  <si>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</si>
  <si>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</si>
  <si>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</si>
  <si>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</si>
  <si>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</si>
  <si>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</si>
  <si>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</si>
  <si>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</si>
  <si>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</si>
  <si>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</si>
  <si>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</si>
  <si>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</si>
  <si>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</si>
  <si>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</si>
  <si>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</si>
  <si>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</si>
  <si>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</si>
  <si>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</si>
  <si>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</si>
  <si>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</si>
  <si>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</si>
  <si>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</si>
  <si>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</si>
  <si>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</si>
  <si>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</si>
  <si>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</si>
  <si>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</si>
  <si>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</si>
  <si>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</si>
  <si>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</si>
  <si>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</si>
  <si>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</si>
  <si>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</si>
  <si>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</si>
  <si>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</si>
  <si>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</si>
  <si>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</si>
  <si>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</si>
  <si>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</si>
  <si>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</si>
  <si>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</si>
  <si>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</si>
  <si>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</si>
  <si>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</si>
  <si>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</si>
  <si>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</si>
  <si>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</si>
  <si>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</si>
  <si>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</si>
  <si>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</si>
  <si>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</si>
  <si>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</si>
  <si>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</si>
  <si>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</si>
  <si>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</si>
  <si>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</si>
  <si>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</si>
  <si>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</si>
  <si>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</si>
  <si>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</si>
  <si>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</si>
  <si>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</si>
  <si>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</si>
  <si>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</si>
  <si>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</si>
  <si>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</si>
  <si>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</si>
  <si>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</si>
  <si>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</si>
  <si>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</si>
  <si>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</si>
  <si>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</si>
  <si>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</si>
  <si>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</si>
  <si>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</si>
  <si>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</si>
  <si>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</si>
  <si>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</si>
  <si>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</si>
  <si>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</si>
  <si>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</si>
  <si>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</si>
  <si>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</si>
  <si>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</si>
  <si>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</si>
  <si>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</si>
  <si>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</si>
  <si>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</si>
  <si>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</si>
  <si>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</si>
  <si>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</si>
  <si>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</si>
  <si>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</si>
  <si>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</si>
  <si>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</si>
  <si>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</si>
  <si>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</si>
  <si>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</si>
  <si>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</si>
  <si>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</si>
  <si>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</si>
  <si>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</si>
  <si>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</si>
  <si>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</si>
  <si>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</si>
  <si>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</si>
  <si>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</si>
  <si>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</si>
  <si>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</si>
  <si>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</si>
  <si>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</si>
  <si>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</si>
  <si>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</si>
  <si>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</si>
  <si>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</si>
  <si>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</si>
  <si>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</si>
  <si>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</si>
  <si>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</si>
  <si>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</si>
  <si>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</si>
  <si>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</si>
  <si>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</si>
  <si>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</si>
  <si>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</si>
  <si>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</si>
  <si>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</si>
  <si>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</si>
  <si>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</si>
  <si>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</si>
  <si>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</si>
  <si>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</si>
  <si>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</si>
  <si>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</si>
  <si>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</si>
  <si>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</si>
  <si>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</si>
  <si>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</si>
  <si>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</si>
  <si>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</si>
  <si>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</si>
  <si>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</si>
  <si>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</si>
  <si>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</si>
  <si>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</si>
  <si>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</si>
  <si>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</si>
  <si>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</si>
  <si>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</si>
  <si>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</si>
  <si>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</si>
  <si>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</si>
  <si>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</si>
  <si>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</si>
  <si>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</si>
  <si>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</si>
  <si>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</si>
  <si>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</si>
  <si>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</si>
  <si>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</si>
  <si>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</si>
  <si>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</si>
  <si>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</si>
  <si>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</si>
  <si>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</si>
  <si>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</si>
  <si>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</si>
  <si>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</si>
  <si>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</si>
  <si>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</si>
  <si>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</si>
  <si>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</si>
  <si>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</si>
  <si>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</si>
  <si>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</si>
  <si>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</si>
  <si>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</si>
  <si>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</si>
  <si>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</si>
  <si>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</si>
  <si>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</si>
  <si>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</si>
  <si>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</si>
  <si>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</si>
  <si>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</si>
  <si>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</si>
  <si>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</si>
  <si>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</si>
  <si>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</si>
  <si>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</si>
  <si>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</si>
  <si>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</si>
  <si>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</si>
  <si>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</si>
  <si>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</si>
  <si>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</si>
  <si>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</si>
  <si>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</si>
  <si>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</si>
  <si>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</si>
  <si>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</si>
  <si>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</si>
  <si>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</si>
  <si>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</si>
  <si>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</si>
  <si>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</si>
  <si>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</si>
  <si>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</si>
  <si>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</si>
  <si>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</si>
  <si>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</si>
  <si>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</si>
  <si>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</si>
  <si>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</si>
  <si>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</si>
  <si>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</si>
  <si>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</si>
  <si>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</si>
  <si>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</si>
  <si>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</si>
  <si>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</si>
  <si>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</si>
  <si>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</si>
  <si>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</si>
  <si>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</si>
  <si>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</si>
  <si>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</si>
  <si>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</si>
  <si>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</si>
  <si>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</si>
  <si>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</si>
  <si>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</si>
  <si>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</si>
  <si>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</si>
  <si>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</si>
  <si>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</si>
  <si>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</si>
  <si>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</si>
  <si>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</si>
  <si>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</si>
  <si>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</si>
  <si>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</si>
  <si>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</si>
  <si>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</si>
  <si>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</si>
  <si>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</si>
  <si>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</si>
  <si>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</si>
  <si>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</si>
  <si>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</si>
  <si>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</si>
  <si>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</si>
  <si>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</si>
  <si>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</si>
  <si>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</si>
  <si>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</si>
  <si>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</si>
  <si>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</si>
  <si>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</si>
  <si>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</si>
  <si>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</si>
  <si>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</si>
  <si>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</si>
  <si>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</si>
  <si>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</si>
  <si>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</si>
  <si>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</si>
  <si>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</si>
  <si>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</si>
  <si>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</si>
  <si>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</si>
  <si>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</si>
  <si>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</si>
  <si>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</si>
  <si>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</si>
  <si>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</si>
  <si>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</si>
  <si>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</si>
  <si>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</si>
  <si>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</si>
  <si>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</si>
  <si>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</si>
  <si>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</si>
  <si>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</si>
  <si>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</si>
  <si>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</si>
  <si>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</si>
  <si>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</si>
  <si>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</si>
  <si>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</si>
  <si>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</si>
  <si>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</si>
  <si>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</si>
  <si>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</si>
  <si>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</si>
  <si>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</si>
  <si>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</si>
  <si>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</si>
  <si>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</si>
  <si>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</si>
  <si>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</si>
  <si>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</si>
  <si>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</si>
  <si>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</si>
  <si>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</si>
  <si>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</si>
  <si>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</si>
  <si>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</si>
  <si>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</si>
  <si>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</si>
  <si>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</si>
  <si>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</si>
  <si>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</si>
  <si>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</si>
  <si>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</si>
  <si>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</si>
  <si>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</si>
  <si>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</si>
  <si>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</si>
  <si>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</si>
  <si>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</si>
  <si>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</si>
  <si>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</si>
  <si>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</si>
  <si>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</si>
  <si>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</si>
  <si>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</si>
  <si>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</si>
  <si>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</si>
  <si>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</si>
  <si>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</si>
  <si>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</si>
  <si>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</si>
  <si>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</si>
  <si>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</si>
  <si>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</si>
  <si>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</si>
  <si>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</si>
  <si>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</si>
  <si>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</si>
  <si>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</si>
  <si>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</si>
  <si>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</si>
  <si>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</si>
  <si>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</si>
  <si>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</si>
  <si>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</si>
  <si>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</si>
  <si>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</si>
  <si>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</si>
  <si>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</si>
  <si>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</si>
  <si>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</si>
  <si>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</si>
  <si>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</si>
  <si>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</si>
  <si>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</si>
  <si>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</si>
  <si>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</si>
  <si>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</si>
  <si>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</si>
  <si>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</si>
  <si>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</si>
  <si>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</si>
  <si>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</si>
  <si>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</si>
  <si>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</si>
  <si>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</si>
  <si>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</si>
  <si>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</si>
  <si>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</si>
  <si>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</si>
  <si>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</si>
  <si>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</si>
  <si>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</si>
  <si>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</si>
  <si>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</si>
  <si>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</si>
  <si>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</si>
  <si>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</si>
  <si>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</si>
  <si>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</si>
  <si>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</si>
  <si>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</si>
  <si>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</si>
  <si>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</si>
  <si>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</si>
  <si>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</si>
  <si>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</si>
  <si>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</si>
  <si>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</si>
  <si>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</si>
  <si>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</si>
  <si>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</si>
  <si>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</si>
  <si>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</si>
  <si>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</si>
  <si>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</si>
  <si>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</si>
  <si>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</si>
  <si>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</si>
  <si>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</si>
  <si>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</si>
  <si>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</si>
  <si>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</si>
  <si>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</si>
  <si>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</si>
  <si>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</si>
  <si>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</si>
  <si>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</si>
  <si>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</si>
  <si>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</si>
  <si>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</si>
  <si>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</si>
  <si>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</si>
  <si>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</si>
  <si>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</si>
  <si>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</si>
  <si>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</si>
  <si>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</si>
  <si>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</si>
  <si>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</si>
  <si>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</si>
  <si>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</si>
  <si>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</si>
  <si>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</si>
  <si>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</si>
  <si>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</si>
  <si>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</si>
  <si>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</si>
  <si>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</si>
  <si>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</si>
  <si>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</si>
  <si>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</si>
  <si>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</si>
  <si>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</si>
  <si>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</si>
  <si>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</si>
  <si>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</si>
  <si>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</si>
  <si>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</si>
  <si>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</si>
  <si>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</si>
  <si>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</si>
  <si>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</si>
  <si>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</si>
  <si>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</si>
  <si>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</si>
  <si>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</si>
  <si>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</si>
  <si>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</si>
  <si>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</si>
  <si>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</si>
  <si>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</si>
  <si>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</si>
  <si>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</si>
  <si>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</si>
  <si>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</si>
  <si>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</si>
  <si>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</si>
  <si>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</si>
  <si>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</si>
  <si>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</si>
  <si>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</si>
  <si>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</si>
  <si>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</si>
  <si>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</si>
  <si>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</si>
  <si>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</si>
  <si>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</si>
  <si>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</si>
  <si>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</si>
  <si>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</si>
  <si>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</si>
  <si>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</si>
  <si>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</si>
  <si>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</si>
  <si>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</si>
  <si>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</si>
  <si>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</si>
  <si>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</si>
  <si>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</si>
  <si>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</si>
  <si>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</si>
  <si>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</si>
  <si>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</si>
  <si>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</si>
  <si>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</si>
  <si>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</si>
  <si>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</si>
  <si>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</si>
  <si>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</si>
  <si>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</si>
  <si>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</si>
  <si>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</si>
  <si>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</si>
  <si>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</si>
  <si>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</si>
  <si>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</si>
  <si>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</si>
  <si>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</si>
  <si>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</si>
  <si>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</si>
  <si>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</si>
  <si>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</si>
  <si>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</si>
  <si>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</si>
  <si>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</si>
  <si>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</si>
  <si>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</si>
  <si>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</si>
  <si>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</si>
  <si>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</si>
  <si>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</si>
  <si>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</si>
  <si>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</si>
  <si>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</si>
  <si>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</si>
  <si>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</si>
  <si>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</si>
  <si>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</si>
  <si>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</si>
  <si>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</si>
  <si>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</si>
  <si>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</si>
  <si>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</si>
  <si>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</si>
  <si>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</si>
  <si>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</si>
  <si>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</si>
  <si>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</si>
  <si>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</si>
  <si>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</si>
  <si>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</si>
  <si>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</si>
  <si>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</si>
  <si>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</si>
  <si>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</si>
  <si>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</si>
  <si>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</si>
  <si>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</si>
  <si>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</si>
  <si>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</si>
  <si>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</si>
  <si>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</si>
  <si>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</si>
  <si>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</si>
  <si>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</si>
  <si>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</si>
  <si>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</si>
  <si>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</si>
  <si>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</si>
  <si>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</si>
  <si>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</si>
  <si>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</si>
  <si>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</si>
  <si>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</si>
  <si>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</si>
  <si>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</si>
  <si>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</si>
  <si>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</si>
  <si>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</si>
  <si>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</si>
  <si>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</si>
  <si>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</si>
  <si>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</si>
  <si>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</si>
  <si>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</si>
  <si>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</si>
  <si>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</si>
  <si>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</si>
  <si>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</si>
  <si>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</si>
  <si>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</si>
  <si>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</si>
  <si>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</si>
  <si>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</si>
  <si>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</si>
  <si>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</si>
  <si>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</si>
  <si>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</si>
  <si>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</si>
  <si>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</si>
  <si>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</si>
  <si>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</si>
  <si>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</si>
  <si>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</si>
  <si>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</si>
  <si>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</si>
  <si>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</si>
  <si>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</si>
  <si>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</si>
  <si>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</si>
  <si>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</si>
  <si>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</si>
  <si>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</si>
  <si>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</si>
  <si>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</si>
  <si>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</si>
  <si>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</si>
  <si>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</si>
  <si>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</si>
  <si>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</si>
  <si>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</si>
  <si>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</si>
  <si>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</si>
  <si>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</si>
  <si>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</si>
  <si>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</si>
  <si>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</si>
  <si>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</si>
  <si>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</si>
  <si>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</si>
  <si>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</si>
  <si>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</si>
  <si>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</si>
  <si>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</si>
  <si>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</si>
  <si>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</si>
  <si>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</si>
  <si>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</si>
  <si>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</si>
  <si>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</si>
  <si>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</si>
  <si>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</si>
  <si>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</si>
  <si>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</si>
  <si>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</si>
  <si>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</si>
  <si>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</si>
  <si>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</si>
  <si>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</si>
  <si>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</si>
  <si>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</si>
  <si>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</si>
  <si>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</si>
  <si>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</si>
  <si>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</si>
  <si>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</si>
  <si>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</si>
  <si>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</si>
  <si>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</si>
  <si>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</si>
  <si>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</si>
  <si>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</si>
  <si>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</si>
  <si>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</si>
  <si>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</si>
  <si>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</si>
  <si>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</si>
  <si>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</si>
  <si>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</si>
  <si>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</si>
  <si>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</si>
  <si>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</si>
  <si>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</si>
  <si>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</si>
  <si>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</si>
  <si>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</si>
  <si>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</si>
  <si>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</si>
  <si>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</si>
  <si>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</si>
  <si>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</si>
  <si>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</si>
  <si>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</si>
  <si>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</si>
  <si>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</si>
  <si>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</si>
  <si>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</si>
  <si>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</si>
  <si>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</si>
  <si>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</si>
  <si>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</si>
  <si>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</si>
  <si>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</si>
  <si>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</si>
  <si>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</si>
  <si>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</si>
  <si>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</si>
  <si>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</si>
  <si>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</si>
  <si>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</si>
  <si>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</si>
  <si>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</si>
  <si>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</si>
  <si>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</si>
  <si>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</si>
  <si>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</si>
  <si>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</si>
  <si>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</si>
  <si>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</si>
  <si>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</si>
  <si>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</si>
  <si>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</si>
  <si>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</si>
  <si>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</si>
  <si>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</si>
  <si>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</si>
  <si>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</si>
  <si>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</si>
  <si>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</si>
  <si>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</si>
  <si>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</si>
  <si>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</si>
  <si>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</si>
  <si>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</si>
  <si>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</si>
  <si>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</si>
  <si>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</si>
  <si>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</si>
  <si>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</si>
  <si>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</si>
  <si>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</si>
  <si>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</si>
  <si>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</si>
  <si>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</si>
  <si>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</si>
  <si>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</si>
  <si>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</si>
  <si>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</si>
  <si>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</si>
  <si>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</si>
  <si>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</si>
  <si>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</si>
  <si>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</si>
  <si>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</si>
  <si>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</si>
  <si>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</si>
  <si>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</si>
  <si>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</si>
  <si>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</si>
  <si>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</si>
  <si>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</si>
  <si>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</si>
  <si>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</si>
  <si>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</si>
  <si>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</si>
  <si>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</si>
  <si>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</si>
  <si>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</si>
  <si>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</si>
  <si>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</si>
  <si>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</si>
  <si>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</si>
  <si>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</si>
  <si>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</si>
  <si>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</si>
  <si>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</si>
  <si>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</si>
  <si>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</si>
  <si>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</si>
  <si>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</si>
  <si>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</si>
  <si>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</si>
  <si>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</si>
  <si>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</si>
  <si>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</si>
  <si>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</si>
  <si>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</si>
  <si>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</si>
  <si>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</si>
  <si>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</si>
  <si>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</si>
  <si>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</si>
  <si>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</si>
  <si>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</si>
  <si>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</si>
  <si>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</si>
  <si>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</si>
  <si>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</si>
  <si>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</si>
  <si>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</si>
  <si>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</si>
  <si>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</si>
  <si>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</si>
  <si>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</si>
  <si>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</si>
  <si>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</si>
  <si>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</si>
  <si>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</si>
  <si>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</si>
  <si>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</si>
  <si>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</si>
  <si>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</si>
  <si>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</si>
  <si>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</si>
  <si>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</si>
  <si>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</si>
  <si>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</si>
  <si>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</si>
  <si>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</si>
  <si>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</si>
  <si>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</si>
  <si>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</si>
  <si>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</si>
  <si>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</si>
  <si>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</si>
  <si>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</si>
  <si>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</si>
  <si>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</si>
  <si>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</si>
  <si>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</si>
  <si>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</si>
  <si>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</si>
  <si>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</si>
  <si>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</si>
  <si>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</si>
  <si>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</si>
  <si>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</si>
  <si>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</si>
  <si>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</si>
  <si>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</si>
  <si>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</si>
  <si>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</si>
  <si>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</si>
  <si>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</si>
  <si>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</si>
  <si>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</si>
  <si>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</si>
  <si>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</si>
  <si>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</si>
  <si>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</si>
  <si>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</si>
  <si>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</si>
  <si>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</si>
  <si>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</si>
  <si>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</si>
  <si>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</si>
  <si>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</si>
  <si>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</si>
  <si>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</si>
  <si>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</si>
  <si>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</si>
  <si>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</si>
  <si>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</si>
  <si>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</si>
  <si>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</si>
  <si>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</si>
  <si>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</si>
  <si>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</si>
  <si>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</si>
  <si>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</si>
  <si>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</si>
  <si>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</si>
  <si>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</si>
  <si>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</si>
  <si>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</si>
  <si>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</si>
  <si>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</si>
  <si>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</si>
  <si>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</si>
  <si>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</si>
  <si>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</si>
  <si>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</si>
  <si>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</si>
  <si>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</si>
  <si>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</si>
  <si>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</si>
  <si>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</si>
  <si>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</si>
  <si>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</si>
  <si>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</si>
  <si>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</si>
  <si>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</si>
  <si>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</si>
  <si>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</si>
  <si>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</si>
  <si>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</si>
  <si>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</si>
  <si>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</si>
  <si>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</si>
  <si>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</si>
  <si>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</si>
  <si>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</si>
  <si>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</si>
  <si>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</si>
  <si>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</si>
  <si>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</si>
  <si>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</si>
  <si>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</si>
  <si>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</si>
  <si>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</si>
  <si>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</si>
  <si>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</si>
  <si>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</si>
  <si>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</si>
  <si>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</si>
  <si>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</si>
  <si>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</si>
  <si>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</si>
  <si>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</si>
  <si>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</si>
  <si>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</si>
  <si>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</si>
  <si>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</si>
  <si>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</si>
  <si>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</si>
  <si>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</si>
  <si>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</si>
  <si>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</si>
  <si>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</si>
  <si>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</si>
  <si>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</si>
  <si>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</si>
  <si>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</si>
  <si>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</si>
  <si>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</si>
  <si>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</si>
  <si>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</si>
  <si>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</si>
  <si>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</si>
  <si>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</si>
  <si>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</si>
  <si>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</si>
  <si>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</si>
  <si>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</si>
  <si>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</si>
  <si>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</si>
  <si>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</si>
  <si>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</si>
  <si>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</si>
  <si>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</si>
  <si>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</si>
  <si>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</si>
  <si>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</si>
  <si>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</si>
  <si>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</si>
  <si>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</si>
  <si>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</si>
  <si>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</si>
  <si>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</si>
  <si>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</si>
  <si>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</si>
  <si>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</si>
  <si>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</si>
  <si>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</si>
  <si>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</si>
  <si>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</si>
  <si>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</si>
  <si>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</si>
  <si>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</si>
  <si>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</si>
  <si>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</si>
  <si>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</si>
  <si>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</si>
  <si>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</si>
  <si>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</si>
  <si>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</si>
  <si>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</si>
  <si>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</si>
  <si>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</si>
  <si>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</si>
  <si>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</si>
  <si>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</si>
  <si>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</si>
  <si>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</si>
  <si>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</si>
  <si>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</si>
  <si>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</si>
  <si>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</si>
  <si>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</si>
  <si>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</si>
  <si>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</si>
  <si>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</si>
  <si>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</si>
  <si>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</si>
  <si>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</si>
  <si>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</si>
  <si>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</si>
  <si>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</si>
  <si>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</si>
  <si>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</si>
  <si>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</si>
  <si>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</si>
  <si>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</si>
  <si>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</si>
  <si>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</si>
  <si>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</si>
  <si>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</si>
  <si>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</si>
  <si>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</si>
  <si>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</si>
  <si>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</si>
  <si>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</si>
  <si>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</si>
  <si>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</si>
  <si>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</si>
  <si>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</si>
  <si>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</si>
  <si>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</si>
  <si>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</si>
  <si>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</si>
  <si>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</si>
  <si>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</si>
  <si>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</si>
  <si>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</si>
  <si>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</si>
  <si>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</si>
  <si>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</si>
  <si>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</si>
  <si>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</si>
  <si>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</si>
  <si>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</si>
  <si>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</si>
  <si>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</si>
  <si>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</si>
  <si>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</si>
  <si>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</si>
  <si>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</si>
  <si>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</si>
  <si>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</si>
  <si>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</si>
  <si>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</si>
  <si>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</si>
  <si>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</si>
  <si>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</si>
  <si>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</si>
  <si>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</si>
  <si>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</si>
  <si>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</si>
  <si>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</si>
  <si>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</si>
  <si>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</si>
  <si>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</si>
  <si>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</si>
  <si>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</si>
  <si>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</si>
  <si>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</si>
  <si>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</si>
  <si>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</si>
  <si>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</si>
  <si>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</si>
  <si>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</si>
  <si>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</si>
  <si>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</si>
  <si>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</si>
  <si>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</si>
  <si>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</si>
  <si>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</si>
  <si>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</si>
  <si>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</si>
  <si>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</si>
  <si>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</si>
  <si>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</si>
  <si>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</si>
  <si>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</si>
  <si>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</si>
  <si>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</si>
  <si>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</si>
  <si>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</si>
  <si>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</si>
  <si>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</si>
  <si>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</si>
  <si>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</si>
  <si>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</si>
  <si>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</si>
  <si>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</si>
  <si>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</si>
  <si>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</si>
  <si>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</si>
  <si>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</si>
  <si>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</si>
  <si>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</si>
  <si>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</si>
  <si>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</si>
  <si>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</si>
  <si>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</si>
  <si>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</si>
  <si>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</si>
  <si>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</si>
  <si>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</si>
  <si>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</si>
  <si>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</si>
  <si>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</si>
  <si>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</si>
  <si>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</si>
  <si>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</si>
  <si>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</si>
  <si>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</si>
  <si>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</si>
  <si>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</si>
  <si>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</si>
  <si>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</si>
  <si>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</si>
  <si>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</si>
  <si>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</si>
  <si>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</si>
  <si>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</si>
  <si>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</si>
  <si>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</si>
  <si>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</si>
  <si>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</si>
  <si>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</si>
  <si>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</si>
  <si>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</si>
  <si>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</si>
  <si>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</si>
  <si>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</si>
  <si>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</si>
  <si>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</si>
  <si>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</si>
  <si>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</si>
  <si>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</si>
  <si>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</si>
  <si>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</si>
  <si>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</si>
  <si>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</si>
  <si>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</si>
  <si>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</si>
  <si>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</si>
  <si>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</si>
  <si>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</si>
  <si>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</si>
  <si>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</si>
  <si>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</si>
  <si>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</si>
  <si>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</si>
  <si>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</si>
  <si>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</si>
  <si>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</si>
  <si>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</si>
  <si>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</si>
  <si>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</si>
  <si>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</si>
  <si>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</si>
  <si>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</si>
  <si>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</si>
  <si>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</si>
  <si>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</si>
  <si>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</si>
  <si>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</si>
  <si>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</si>
  <si>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</si>
  <si>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</si>
  <si>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</si>
  <si>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</si>
  <si>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</si>
  <si>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</si>
  <si>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</si>
  <si>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</si>
  <si>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</si>
  <si>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</si>
  <si>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</si>
  <si>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</si>
  <si>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</si>
  <si>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</si>
  <si>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</si>
  <si>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</si>
  <si>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</si>
  <si>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</si>
  <si>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</si>
  <si>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</si>
  <si>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</si>
  <si>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</si>
  <si>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</si>
  <si>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</si>
  <si>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</si>
  <si>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</si>
  <si>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</si>
  <si>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</si>
  <si>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</si>
  <si>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</si>
  <si>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</si>
  <si>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</si>
  <si>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</si>
  <si>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</si>
  <si>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</si>
  <si>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</si>
  <si>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</si>
  <si>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</si>
  <si>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</si>
  <si>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</si>
  <si>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</si>
  <si>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</si>
  <si>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</si>
  <si>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</si>
  <si>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</si>
  <si>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</si>
  <si>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</si>
  <si>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</si>
  <si>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</si>
  <si>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</si>
  <si>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</si>
  <si>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</si>
  <si>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</si>
  <si>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</si>
  <si>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</si>
  <si>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</si>
  <si>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</si>
  <si>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</si>
  <si>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</si>
  <si>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</si>
  <si>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</si>
  <si>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</si>
  <si>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</si>
  <si>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</si>
  <si>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</si>
  <si>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</si>
  <si>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</si>
  <si>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</si>
  <si>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</si>
  <si>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</si>
  <si>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</si>
  <si>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</si>
  <si>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</si>
  <si>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</si>
  <si>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</si>
  <si>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</si>
  <si>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</si>
  <si>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</si>
  <si>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</si>
  <si>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</si>
  <si>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</si>
  <si>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</si>
  <si>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</si>
  <si>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</si>
  <si>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</si>
  <si>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</si>
  <si>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</si>
  <si>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</si>
  <si>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</si>
  <si>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</si>
  <si>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</si>
  <si>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</si>
  <si>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</si>
  <si>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</si>
  <si>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</si>
  <si>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</si>
  <si>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</si>
  <si>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</si>
  <si>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</si>
  <si>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</si>
  <si>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</si>
  <si>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</si>
  <si>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</si>
  <si>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</si>
  <si>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</si>
  <si>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</si>
  <si>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</si>
  <si>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</si>
  <si>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</si>
  <si>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</si>
  <si>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</si>
  <si>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</si>
  <si>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</si>
  <si>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</si>
  <si>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</si>
  <si>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</si>
  <si>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</si>
  <si>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</si>
  <si>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</si>
  <si>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</si>
  <si>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</si>
  <si>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</si>
  <si>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</si>
  <si>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</si>
  <si>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</si>
  <si>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</si>
  <si>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</si>
  <si>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</si>
  <si>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</si>
  <si>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</si>
  <si>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</si>
  <si>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</si>
  <si>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</si>
  <si>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</si>
  <si>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</si>
  <si>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</si>
  <si>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</si>
  <si>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</si>
  <si>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</si>
  <si>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</si>
  <si>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</si>
  <si>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</si>
  <si>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</si>
  <si>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</si>
  <si>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</si>
  <si>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</si>
  <si>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</si>
  <si>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</si>
  <si>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</si>
  <si>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</si>
  <si>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</si>
  <si>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</si>
  <si>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</si>
  <si>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</si>
  <si>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</si>
  <si>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</si>
  <si>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</si>
  <si>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</si>
  <si>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</si>
  <si>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</si>
  <si>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</si>
  <si>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</si>
  <si>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</si>
  <si>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</si>
  <si>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</si>
  <si>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</si>
  <si>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</si>
  <si>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</si>
  <si>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</si>
  <si>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</si>
  <si>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</si>
  <si>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</si>
  <si>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</si>
  <si>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</si>
  <si>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</si>
  <si>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</si>
  <si>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</si>
  <si>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</si>
  <si>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</si>
  <si>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</si>
  <si>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</si>
  <si>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</si>
  <si>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</si>
  <si>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</si>
  <si>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</si>
  <si>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</si>
  <si>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</si>
  <si>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</si>
  <si>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</si>
  <si>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</si>
  <si>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</si>
  <si>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</si>
  <si>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</si>
  <si>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</si>
  <si>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</si>
  <si>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</si>
  <si>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</si>
  <si>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</si>
  <si>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</si>
  <si>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</si>
  <si>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</si>
  <si>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</si>
  <si>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</si>
  <si>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</si>
  <si>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</si>
  <si>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</si>
  <si>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</si>
  <si>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</si>
  <si>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</si>
  <si>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</si>
  <si>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</si>
  <si>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</si>
  <si>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</si>
  <si>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</si>
  <si>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</si>
  <si>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</si>
  <si>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</si>
  <si>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</si>
  <si>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</si>
  <si>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</si>
  <si>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</si>
  <si>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</si>
  <si>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</si>
  <si>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</si>
  <si>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</si>
  <si>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</si>
  <si>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</si>
  <si>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</si>
  <si>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</si>
  <si>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</si>
  <si>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</si>
  <si>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</si>
  <si>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</si>
  <si>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</si>
  <si>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</si>
  <si>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</si>
  <si>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</si>
  <si>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</si>
  <si>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</si>
  <si>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</si>
  <si>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</si>
  <si>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</si>
  <si>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</si>
  <si>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</si>
  <si>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</si>
  <si>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</si>
  <si>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</si>
  <si>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</si>
  <si>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</si>
  <si>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</si>
  <si>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</si>
  <si>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</si>
  <si>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</si>
  <si>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</si>
  <si>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</si>
  <si>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</si>
  <si>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</si>
  <si>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</si>
  <si>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</si>
  <si>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</si>
  <si>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</si>
  <si>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</si>
  <si>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</si>
  <si>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</si>
  <si>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</si>
  <si>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</si>
  <si>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</si>
  <si>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</si>
  <si>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</si>
  <si>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</si>
  <si>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</si>
  <si>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</si>
  <si>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</si>
  <si>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</si>
  <si>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</si>
  <si>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</si>
  <si>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</si>
  <si>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</si>
  <si>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</si>
  <si>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</si>
  <si>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</si>
  <si>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</si>
  <si>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</si>
  <si>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</si>
  <si>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</si>
  <si>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</si>
  <si>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</si>
  <si>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</si>
  <si>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</si>
  <si>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</si>
  <si>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</si>
  <si>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</si>
  <si>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</si>
  <si>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</si>
  <si>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</si>
  <si>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</si>
  <si>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</si>
  <si>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</si>
  <si>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</si>
  <si>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</si>
  <si>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</si>
  <si>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</si>
  <si>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</si>
  <si>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</si>
  <si>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</si>
  <si>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</si>
  <si>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</si>
  <si>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</si>
  <si>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</si>
  <si>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</si>
  <si>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</si>
  <si>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</si>
  <si>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</si>
  <si>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</si>
  <si>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</si>
  <si>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</si>
  <si>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</si>
  <si>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</si>
  <si>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</si>
  <si>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</si>
  <si>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</si>
  <si>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</si>
  <si>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</si>
  <si>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</si>
  <si>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</si>
  <si>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</si>
  <si>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</si>
  <si>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</si>
  <si>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</si>
  <si>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</si>
  <si>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</si>
  <si>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</si>
  <si>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</si>
  <si>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</si>
  <si>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</si>
  <si>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</si>
  <si>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</si>
  <si>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</si>
  <si>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</si>
  <si>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</si>
  <si>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</si>
  <si>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</si>
  <si>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</si>
  <si>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</si>
  <si>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</si>
  <si>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</si>
  <si>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</si>
  <si>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</si>
  <si>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</si>
  <si>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</si>
  <si>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</si>
  <si>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</si>
  <si>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</si>
  <si>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</si>
  <si>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</si>
  <si>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</si>
  <si>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</si>
  <si>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</si>
  <si>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</si>
  <si>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</si>
  <si>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</si>
  <si>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</si>
  <si>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</si>
  <si>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</si>
  <si>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</si>
  <si>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</si>
  <si>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</si>
  <si>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</si>
  <si>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</si>
  <si>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</si>
  <si>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</si>
  <si>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</si>
  <si>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</si>
  <si>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</si>
  <si>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</si>
  <si>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</si>
  <si>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</si>
  <si>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</si>
  <si>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</si>
  <si>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</si>
  <si>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</si>
  <si>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</si>
  <si>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</si>
  <si>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</si>
  <si>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</si>
  <si>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</si>
  <si>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</si>
  <si>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</si>
  <si>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</si>
  <si>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</si>
  <si>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</si>
  <si>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</si>
  <si>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</si>
  <si>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</si>
  <si>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</si>
  <si>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</si>
  <si>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</si>
  <si>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</si>
  <si>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</si>
  <si>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</si>
  <si>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</si>
  <si>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</si>
  <si>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</si>
  <si>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</si>
  <si>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</si>
  <si>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</si>
  <si>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</si>
  <si>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</si>
  <si>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</si>
  <si>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</si>
  <si>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</si>
  <si>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</si>
  <si>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</si>
  <si>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</si>
  <si>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</si>
  <si>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</si>
  <si>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</si>
  <si>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</si>
  <si>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</si>
  <si>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</si>
  <si>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</si>
  <si>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</si>
  <si>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</si>
  <si>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</si>
  <si>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</si>
  <si>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</si>
  <si>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</si>
  <si>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</si>
  <si>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</si>
  <si>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</si>
  <si>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</si>
  <si>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</si>
  <si>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</si>
  <si>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</si>
  <si>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</si>
  <si>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</si>
  <si>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</si>
  <si>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</si>
  <si>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</si>
  <si>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</si>
  <si>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</si>
  <si>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</si>
  <si>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</si>
  <si>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</si>
  <si>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</si>
  <si>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</si>
  <si>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</si>
  <si>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</si>
  <si>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</si>
  <si>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</si>
  <si>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</si>
  <si>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</si>
  <si>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</si>
  <si>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</si>
  <si>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</si>
  <si>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</si>
  <si>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</si>
  <si>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</si>
  <si>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</si>
  <si>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</si>
  <si>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</si>
  <si>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</si>
  <si>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</si>
  <si>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</si>
  <si>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</si>
  <si>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</si>
  <si>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</si>
  <si>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</si>
  <si>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</si>
  <si>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</si>
  <si>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</si>
  <si>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</si>
  <si>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</si>
  <si>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</si>
  <si>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</si>
  <si>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</si>
  <si>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</si>
  <si>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</si>
  <si>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</si>
  <si>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</si>
  <si>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</si>
  <si>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</si>
  <si>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</si>
  <si>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</si>
  <si>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</si>
  <si>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</si>
  <si>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</si>
  <si>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</si>
  <si>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</si>
  <si>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</si>
  <si>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</si>
  <si>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</si>
  <si>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</si>
  <si>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</si>
  <si>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</si>
  <si>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</si>
  <si>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</si>
  <si>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</si>
  <si>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</si>
  <si>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</si>
  <si>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</si>
  <si>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</si>
  <si>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</si>
  <si>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</si>
  <si>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</si>
  <si>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</si>
  <si>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</si>
  <si>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</si>
  <si>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</si>
  <si>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</si>
  <si>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</si>
  <si>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</si>
  <si>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</si>
  <si>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</si>
  <si>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</si>
  <si>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</si>
  <si>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</si>
  <si>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</si>
  <si>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</si>
  <si>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</si>
  <si>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</si>
  <si>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</si>
  <si>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</si>
  <si>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</si>
  <si>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</si>
  <si>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</si>
  <si>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</si>
  <si>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</si>
  <si>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</si>
  <si>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</si>
  <si>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</si>
  <si>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</si>
  <si>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</si>
  <si>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</si>
  <si>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</si>
  <si>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</si>
  <si>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</si>
  <si>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</si>
  <si>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</si>
  <si>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</si>
  <si>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</si>
  <si>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</si>
  <si>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</si>
  <si>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</si>
  <si>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</si>
  <si>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</si>
  <si>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</si>
  <si>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</si>
  <si>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</si>
  <si>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</si>
  <si>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</si>
  <si>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</si>
  <si>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</si>
  <si>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</si>
  <si>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</si>
  <si>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</si>
  <si>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</si>
  <si>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</si>
  <si>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</si>
  <si>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</si>
  <si>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</si>
  <si>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</si>
  <si>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</si>
  <si>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</si>
  <si>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</si>
  <si>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</si>
  <si>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</si>
  <si>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</si>
  <si>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</si>
  <si>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</si>
  <si>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</si>
  <si>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</si>
  <si>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</si>
  <si>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</si>
  <si>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</si>
  <si>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</si>
  <si>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</si>
  <si>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</si>
  <si>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</si>
  <si>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</si>
  <si>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</si>
  <si>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</si>
  <si>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</si>
  <si>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</si>
  <si>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</si>
  <si>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</si>
  <si>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</si>
  <si>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</si>
  <si>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</si>
  <si>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</si>
  <si>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</si>
  <si>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</si>
  <si>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</si>
  <si>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</si>
  <si>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</si>
  <si>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</si>
  <si>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</si>
  <si>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</si>
  <si>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</si>
  <si>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</si>
  <si>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</si>
  <si>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</si>
  <si>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</si>
  <si>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</si>
  <si>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</si>
  <si>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</si>
  <si>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</si>
  <si>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</si>
  <si>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</si>
  <si>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</si>
  <si>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</si>
  <si>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</si>
  <si>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</si>
  <si>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</si>
  <si>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</si>
  <si>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</si>
  <si>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</si>
  <si>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</si>
  <si>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</si>
  <si>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</si>
  <si>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</si>
  <si>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</si>
  <si>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</si>
  <si>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</si>
  <si>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</si>
  <si>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</si>
  <si>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</si>
  <si>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</si>
  <si>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</si>
  <si>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</si>
  <si>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</si>
  <si>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</si>
  <si>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</si>
  <si>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</si>
  <si>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</si>
  <si>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</si>
  <si>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</si>
  <si>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</si>
  <si>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</si>
  <si>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</si>
  <si>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</si>
  <si>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</si>
  <si>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</si>
  <si>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</si>
  <si>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</si>
  <si>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</si>
  <si>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</si>
  <si>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</si>
  <si>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</si>
  <si>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</si>
  <si>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</si>
  <si>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</si>
  <si>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</si>
  <si>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</si>
  <si>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</si>
  <si>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</si>
  <si>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</si>
  <si>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</si>
  <si>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</si>
  <si>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</si>
  <si>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</si>
  <si>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</si>
  <si>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</si>
  <si>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</si>
  <si>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</si>
  <si>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</si>
  <si>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</si>
  <si>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</si>
  <si>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</si>
  <si>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</si>
  <si>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</si>
  <si>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</si>
  <si>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</si>
  <si>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</si>
  <si>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</si>
  <si>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</si>
  <si>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</si>
  <si>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</si>
  <si>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</si>
  <si>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</si>
  <si>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</si>
  <si>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</si>
  <si>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</si>
  <si>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</si>
  <si>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</si>
  <si>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</si>
  <si>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</si>
  <si>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</si>
  <si>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</si>
  <si>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</si>
  <si>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</si>
  <si>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</si>
  <si>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</si>
  <si>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</si>
  <si>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</si>
  <si>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</si>
  <si>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</si>
  <si>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</si>
  <si>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</si>
  <si>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</si>
  <si>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</si>
  <si>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</si>
  <si>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</si>
  <si>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</si>
  <si>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</si>
  <si>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</si>
  <si>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</si>
  <si>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</si>
  <si>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</si>
  <si>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</si>
  <si>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</si>
  <si>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</si>
  <si>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</si>
  <si>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</si>
  <si>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</si>
  <si>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</si>
  <si>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</si>
  <si>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</si>
  <si>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</si>
  <si>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</si>
  <si>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</si>
  <si>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</si>
  <si>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</si>
  <si>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</si>
  <si>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</si>
  <si>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</si>
  <si>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</si>
  <si>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</si>
  <si>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</si>
  <si>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</si>
  <si>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</si>
  <si>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</si>
  <si>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</si>
  <si>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</si>
  <si>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</si>
  <si>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</si>
  <si>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</si>
  <si>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</si>
  <si>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</si>
  <si>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</si>
  <si>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</si>
  <si>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</si>
  <si>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</si>
  <si>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</si>
  <si>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</si>
  <si>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</si>
  <si>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</si>
  <si>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</si>
  <si>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</si>
  <si>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</si>
  <si>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</si>
  <si>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</si>
  <si>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</si>
  <si>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</si>
  <si>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</si>
  <si>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</si>
  <si>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</si>
  <si>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</si>
  <si>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</si>
  <si>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</si>
  <si>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</si>
  <si>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</si>
  <si>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</si>
  <si>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</si>
  <si>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</si>
  <si>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</si>
  <si>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</si>
  <si>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</si>
  <si>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</si>
  <si>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</si>
  <si>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</si>
  <si>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</si>
  <si>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</si>
  <si>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</si>
  <si>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</si>
  <si>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</si>
  <si>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</si>
  <si>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</si>
  <si>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</si>
  <si>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</si>
  <si>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</si>
  <si>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</si>
  <si>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</si>
  <si>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</si>
  <si>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</si>
  <si>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</si>
  <si>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</si>
  <si>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</si>
  <si>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</si>
  <si>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</si>
  <si>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</si>
  <si>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</si>
  <si>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</si>
  <si>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</si>
  <si>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</si>
  <si>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</si>
  <si>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</si>
  <si>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</si>
  <si>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</si>
  <si>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</si>
  <si>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</si>
  <si>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</si>
  <si>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</si>
  <si>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</si>
  <si>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</si>
  <si>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</si>
  <si>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</si>
  <si>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</si>
  <si>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</si>
  <si>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</si>
  <si>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</si>
  <si>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</si>
  <si>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</si>
  <si>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</si>
  <si>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</si>
  <si>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</si>
  <si>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</si>
  <si>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</si>
  <si>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</si>
  <si>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</si>
  <si>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</si>
  <si>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</si>
  <si>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</si>
  <si>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</si>
  <si>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</si>
  <si>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</si>
  <si>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</si>
  <si>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</si>
  <si>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</si>
  <si>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</si>
  <si>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</si>
  <si>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</si>
  <si>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</si>
  <si>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</si>
  <si>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</si>
  <si>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</si>
  <si>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</si>
  <si>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</si>
  <si>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</si>
  <si>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</si>
  <si>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</si>
  <si>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</si>
  <si>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</si>
  <si>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</si>
  <si>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</si>
  <si>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</si>
  <si>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</si>
  <si>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</si>
  <si>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</si>
  <si>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</si>
  <si>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</si>
  <si>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</si>
  <si>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</si>
  <si>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</si>
  <si>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</si>
  <si>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</si>
  <si>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</si>
  <si>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</si>
  <si>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</si>
  <si>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</si>
  <si>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</si>
  <si>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</si>
  <si>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</si>
  <si>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</si>
  <si>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</si>
  <si>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</si>
  <si>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</si>
  <si>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</si>
  <si>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</si>
  <si>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</si>
  <si>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</si>
  <si>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</si>
  <si>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</si>
  <si>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</si>
  <si>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</si>
  <si>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</si>
  <si>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</si>
  <si>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</si>
  <si>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</si>
  <si>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</si>
  <si>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</si>
  <si>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</si>
  <si>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</si>
  <si>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</si>
  <si>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</si>
  <si>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</si>
  <si>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</si>
  <si>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</si>
  <si>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</si>
  <si>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</si>
  <si>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</si>
  <si>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</si>
  <si>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</si>
  <si>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</si>
  <si>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</si>
  <si>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</si>
  <si>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</si>
  <si>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</si>
  <si>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</si>
  <si>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</si>
  <si>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</si>
  <si>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</si>
  <si>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</si>
  <si>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</si>
  <si>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</si>
  <si>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</si>
  <si>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</si>
  <si>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</si>
  <si>
    <t>2021-5-10000087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</si>
</sst>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169" zoomScale="70" zoomScaleNormal="70" zoomScaleSheetLayoutView="40" zoomScalePageLayoutView="40" workbookViewId="0">
      <selection activeCell="B185" sqref="B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44194.385613888888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01" t="s">
        <v>8</v>
      </c>
      <c r="M15" s="201"/>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2681</v>
      </c>
      <c r="G20" s="5"/>
      <c r="H20" s="211"/>
      <c r="I20" s="150" t="s">
        <v>36</v>
      </c>
      <c r="J20" s="151" t="s">
        <v>143</v>
      </c>
      <c r="K20" s="152">
        <v>1991071280</v>
      </c>
      <c r="L20" s="153"/>
      <c r="M20" s="153">
        <v>44561</v>
      </c>
      <c r="N20" s="136">
        <f>+(M20-L20)/30</f>
        <v>1485.3666666666666</v>
      </c>
      <c r="O20" s="139"/>
      <c r="U20" s="135"/>
      <c r="V20" s="107">
        <f ca="1">NOW()</f>
        <v>44194.385613888888</v>
      </c>
      <c r="W20" s="107">
        <f ca="1">NOW()</f>
        <v>44194.385613888888</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IMPULSANDO MI PAÍS</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2693</v>
      </c>
      <c r="C48" s="114" t="s">
        <v>31</v>
      </c>
      <c r="D48" s="112" t="s">
        <v>2694</v>
      </c>
      <c r="E48" s="146">
        <v>43130</v>
      </c>
      <c r="F48" s="146">
        <v>43281</v>
      </c>
      <c r="G48" s="173">
        <f>IF(AND(E48&lt;&gt;"",F48&lt;&gt;""),((F48-E48)/30),"")</f>
        <v>5.0333333333333332</v>
      </c>
      <c r="H48" s="116" t="s">
        <v>2697</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2693</v>
      </c>
      <c r="C49" s="114" t="s">
        <v>31</v>
      </c>
      <c r="D49" s="112" t="s">
        <v>2695</v>
      </c>
      <c r="E49" s="146">
        <v>43333</v>
      </c>
      <c r="F49" s="146">
        <v>43404</v>
      </c>
      <c r="G49" s="173">
        <f t="shared" ref="G49:G107" si="2">IF(AND(E49&lt;&gt;"",F49&lt;&gt;""),((F49-E49)/30),"")</f>
        <v>2.3666666666666667</v>
      </c>
      <c r="H49" s="124" t="s">
        <v>2696</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2693</v>
      </c>
      <c r="C50" s="114" t="s">
        <v>31</v>
      </c>
      <c r="D50" s="112" t="s">
        <v>2698</v>
      </c>
      <c r="E50" s="146">
        <v>43412</v>
      </c>
      <c r="F50" s="146">
        <v>43449</v>
      </c>
      <c r="G50" s="173">
        <f t="shared" si="2"/>
        <v>1.2333333333333334</v>
      </c>
      <c r="H50" s="124" t="s">
        <v>2699</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2700</v>
      </c>
      <c r="C51" s="114" t="s">
        <v>31</v>
      </c>
      <c r="D51" s="112" t="s">
        <v>2701</v>
      </c>
      <c r="E51" s="146">
        <v>42828</v>
      </c>
      <c r="F51" s="146">
        <v>43069</v>
      </c>
      <c r="G51" s="173">
        <f t="shared" si="2"/>
        <v>8.0333333333333332</v>
      </c>
      <c r="H51" s="116" t="s">
        <v>2702</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2700</v>
      </c>
      <c r="C52" s="114" t="s">
        <v>31</v>
      </c>
      <c r="D52" s="112" t="s">
        <v>2703</v>
      </c>
      <c r="E52" s="146">
        <v>42853</v>
      </c>
      <c r="F52" s="146">
        <v>43069</v>
      </c>
      <c r="G52" s="173">
        <f t="shared" si="2"/>
        <v>7.2</v>
      </c>
      <c r="H52" s="121" t="s">
        <v>2704</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37" t="s">
        <v>2674</v>
      </c>
      <c r="J179" s="238"/>
      <c r="K179" s="238"/>
      <c r="L179" s="239"/>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49776782</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2683</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2684</v>
      </c>
      <c r="J211" s="27" t="s">
        <v>2627</v>
      </c>
      <c r="K211" s="149" t="s">
        <v>2684</v>
      </c>
      <c r="L211" s="21"/>
      <c r="M211" s="21"/>
      <c r="N211" s="21"/>
      <c r="O211" s="8"/>
    </row>
    <row r="212" spans="1:15" x14ac:dyDescent="0.25">
      <c r="A212" s="9"/>
      <c r="B212" s="27" t="s">
        <v>2624</v>
      </c>
      <c r="C212" s="148" t="s">
        <v>2683</v>
      </c>
      <c r="D212" s="21"/>
      <c r="G212" s="27" t="s">
        <v>2626</v>
      </c>
      <c r="H212" s="149" t="s">
        <v>2685</v>
      </c>
      <c r="J212" s="27" t="s">
        <v>2628</v>
      </c>
      <c r="K212" s="14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215" zoomScale="85" zoomScaleNormal="85" zoomScaleSheetLayoutView="40" zoomScalePageLayoutView="40" workbookViewId="0">
      <selection activeCell="A186" sqref="A18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44194.385613888888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01" t="s">
        <v>8</v>
      </c>
      <c r="M15" s="201"/>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2687</v>
      </c>
      <c r="G20" s="5"/>
      <c r="H20" s="211"/>
      <c r="I20" s="150" t="s">
        <v>36</v>
      </c>
      <c r="J20" s="151" t="s">
        <v>143</v>
      </c>
      <c r="K20" s="152">
        <v>1991071280</v>
      </c>
      <c r="L20" s="153"/>
      <c r="M20" s="153">
        <v>44561</v>
      </c>
      <c r="N20" s="136">
        <f>+(M20-L20)/30</f>
        <v>1485.3666666666666</v>
      </c>
      <c r="O20" s="139"/>
      <c r="U20" s="135"/>
      <c r="V20" s="107">
        <f ca="1">NOW()</f>
        <v>44194.385613888888</v>
      </c>
      <c r="W20" s="107">
        <f ca="1">NOW()</f>
        <v>44194.385613888888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COLOMBIA AVANZA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2705</v>
      </c>
      <c r="C48" s="126" t="s">
        <v>31</v>
      </c>
      <c r="D48" s="123" t="s">
        <v>2706</v>
      </c>
      <c r="E48" s="146">
        <v>42430</v>
      </c>
      <c r="F48" s="146">
        <v>42674</v>
      </c>
      <c r="G48" s="173">
        <f>IF(AND(E48&lt;&gt;"",F48&lt;&gt;""),((F48-E48)/30),"")</f>
        <v>8.1333333333333329</v>
      </c>
      <c r="H48" s="124" t="s">
        <v>2707</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2705</v>
      </c>
      <c r="C49" s="126" t="s">
        <v>31</v>
      </c>
      <c r="D49" s="123" t="s">
        <v>2708</v>
      </c>
      <c r="E49" s="146">
        <v>42675</v>
      </c>
      <c r="F49" s="146">
        <v>42719</v>
      </c>
      <c r="G49" s="173">
        <f t="shared" ref="G49:G107" si="1">IF(AND(E49&lt;&gt;"",F49&lt;&gt;""),((F49-E49)/30),"")</f>
        <v>1.4666666666666666</v>
      </c>
      <c r="H49" s="124" t="s">
        <v>2707</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2705</v>
      </c>
      <c r="C50" s="126" t="s">
        <v>31</v>
      </c>
      <c r="D50" s="123" t="s">
        <v>2709</v>
      </c>
      <c r="E50" s="146">
        <v>42430</v>
      </c>
      <c r="F50" s="146">
        <v>42674</v>
      </c>
      <c r="G50" s="173">
        <f t="shared" si="1"/>
        <v>8.1333333333333329</v>
      </c>
      <c r="H50" s="121" t="s">
        <v>2710</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2705</v>
      </c>
      <c r="C51" s="126" t="s">
        <v>31</v>
      </c>
      <c r="D51" s="123" t="s">
        <v>2711</v>
      </c>
      <c r="E51" s="146">
        <v>42781</v>
      </c>
      <c r="F51" s="146">
        <v>43084</v>
      </c>
      <c r="G51" s="173">
        <f t="shared" si="1"/>
        <v>10.1</v>
      </c>
      <c r="H51" s="124" t="s">
        <v>2712</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2713</v>
      </c>
      <c r="C52" s="126" t="s">
        <v>31</v>
      </c>
      <c r="D52" s="123" t="s">
        <v>2714</v>
      </c>
      <c r="E52" s="146">
        <v>43085</v>
      </c>
      <c r="F52" s="146">
        <v>43404</v>
      </c>
      <c r="G52" s="173">
        <f t="shared" si="1"/>
        <v>10.633333333333333</v>
      </c>
      <c r="H52" s="121" t="s">
        <v>2715</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2713</v>
      </c>
      <c r="C53" s="126" t="s">
        <v>31</v>
      </c>
      <c r="D53" s="123" t="s">
        <v>2716</v>
      </c>
      <c r="E53" s="146">
        <v>43405</v>
      </c>
      <c r="F53" s="146">
        <v>43434</v>
      </c>
      <c r="G53" s="173">
        <f t="shared" si="1"/>
        <v>0.96666666666666667</v>
      </c>
      <c r="H53" s="121" t="s">
        <v>2715</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2713</v>
      </c>
      <c r="C54" s="126" t="s">
        <v>31</v>
      </c>
      <c r="D54" s="123" t="s">
        <v>2717</v>
      </c>
      <c r="E54" s="146">
        <v>43486</v>
      </c>
      <c r="F54" s="146">
        <v>43822</v>
      </c>
      <c r="G54" s="173">
        <f t="shared" si="1"/>
        <v>11.2</v>
      </c>
      <c r="H54" s="124" t="s">
        <v>2719</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2713</v>
      </c>
      <c r="C55" s="126" t="s">
        <v>31</v>
      </c>
      <c r="D55" s="123" t="s">
        <v>2718</v>
      </c>
      <c r="E55" s="146">
        <v>43486</v>
      </c>
      <c r="F55" s="146">
        <v>43822</v>
      </c>
      <c r="G55" s="173">
        <f t="shared" si="1"/>
        <v>11.2</v>
      </c>
      <c r="H55" s="124" t="s">
        <v>2719</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2724</v>
      </c>
      <c r="C56" s="126" t="s">
        <v>31</v>
      </c>
      <c r="D56" s="123" t="s">
        <v>2720</v>
      </c>
      <c r="E56" s="146">
        <v>42822</v>
      </c>
      <c r="F56" s="146">
        <v>43069</v>
      </c>
      <c r="G56" s="173">
        <f t="shared" si="1"/>
        <v>8.2333333333333325</v>
      </c>
      <c r="H56" s="124" t="s">
        <v>2721</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2724</v>
      </c>
      <c r="C57" s="126" t="s">
        <v>31</v>
      </c>
      <c r="D57" s="123" t="s">
        <v>2722</v>
      </c>
      <c r="E57" s="146">
        <v>43080</v>
      </c>
      <c r="F57" s="146">
        <v>43312</v>
      </c>
      <c r="G57" s="173">
        <f t="shared" si="1"/>
        <v>7.7333333333333334</v>
      </c>
      <c r="H57" s="124" t="s">
        <v>2723</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2724</v>
      </c>
      <c r="C58" s="126" t="s">
        <v>31</v>
      </c>
      <c r="D58" s="123" t="s">
        <v>2725</v>
      </c>
      <c r="E58" s="146">
        <v>42460</v>
      </c>
      <c r="F58" s="146">
        <v>42735</v>
      </c>
      <c r="G58" s="173">
        <f t="shared" si="1"/>
        <v>9.1666666666666661</v>
      </c>
      <c r="H58" s="121" t="s">
        <v>2726</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2724</v>
      </c>
      <c r="C59" s="126" t="s">
        <v>31</v>
      </c>
      <c r="D59" s="123" t="s">
        <v>2727</v>
      </c>
      <c r="E59" s="146">
        <v>43515</v>
      </c>
      <c r="F59" s="146">
        <v>43830</v>
      </c>
      <c r="G59" s="173">
        <f t="shared" si="1"/>
        <v>10.5</v>
      </c>
      <c r="H59" s="124" t="s">
        <v>2728</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2724</v>
      </c>
      <c r="C60" s="126" t="s">
        <v>31</v>
      </c>
      <c r="D60" s="123" t="s">
        <v>2729</v>
      </c>
      <c r="E60" s="146">
        <v>43775</v>
      </c>
      <c r="F60" s="146">
        <v>43830</v>
      </c>
      <c r="G60" s="173">
        <f t="shared" si="1"/>
        <v>1.8333333333333333</v>
      </c>
      <c r="H60" s="124" t="s">
        <v>2730</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20" t="s">
        <v>2674</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49776782</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2688</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2689</v>
      </c>
      <c r="J211" s="27" t="s">
        <v>2627</v>
      </c>
      <c r="K211" s="149" t="s">
        <v>2691</v>
      </c>
      <c r="L211" s="21"/>
      <c r="M211" s="21"/>
      <c r="N211" s="21"/>
      <c r="O211" s="8"/>
    </row>
    <row r="212" spans="1:15" x14ac:dyDescent="0.25">
      <c r="A212" s="9"/>
      <c r="B212" s="27" t="s">
        <v>2624</v>
      </c>
      <c r="C212" s="148" t="s">
        <v>2688</v>
      </c>
      <c r="D212" s="21"/>
      <c r="G212" s="27" t="s">
        <v>2626</v>
      </c>
      <c r="H212" s="149" t="s">
        <v>2690</v>
      </c>
      <c r="J212" s="27" t="s">
        <v>2628</v>
      </c>
      <c r="K212" s="14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44194.385613888888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44194.385613888888</v>
      </c>
      <c r="W20" s="107">
        <f ca="1">NOW()</f>
        <v>44194.385613888888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44194.385613888888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44194.385613888888</v>
      </c>
      <c r="W20" s="107">
        <f ca="1">NOW()</f>
        <v>44194.385613888888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44194.385613888888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44194.385613888888</v>
      </c>
      <c r="W20" s="107">
        <f ca="1">NOW()</f>
        <v>44194.385613888888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44194.385613888888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44194.385613888888</v>
      </c>
      <c r="W20" s="107">
        <f ca="1">NOW()</f>
        <v>44194.385613888888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2020-12-29T14:16:12Z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