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DOCUMENTOS SOLICITADOS- FMDSAG\2021-8-08002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<sst xmlns="http://schemas.openxmlformats.org/spreadsheetml/2006/main" count="3061" uniqueCount="2694">
  <si>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</si>
  <si>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</si>
  <si>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</si>
  <si>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</si>
  <si>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</si>
  <si>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</si>
  <si>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</si>
  <si>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</si>
  <si>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</si>
  <si>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</si>
  <si>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</si>
  <si>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</si>
  <si>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</si>
  <si>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</si>
  <si>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</si>
  <si>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</si>
  <si>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</si>
  <si>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</si>
  <si>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</si>
  <si>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</si>
  <si>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</si>
  <si>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</si>
  <si>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</si>
  <si>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</si>
  <si>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</si>
  <si>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</si>
  <si>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</si>
  <si>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</si>
  <si>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</si>
  <si>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</si>
  <si>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</si>
  <si>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</si>
  <si>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</si>
  <si>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</si>
  <si>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</si>
  <si>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</si>
  <si>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</si>
  <si>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</si>
  <si>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</si>
  <si>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</si>
  <si>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</si>
  <si>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</si>
  <si>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</si>
  <si>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</si>
  <si>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</si>
  <si>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</si>
  <si>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</si>
  <si>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</si>
  <si>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</si>
  <si>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</si>
  <si>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</si>
  <si>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</si>
  <si>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</si>
  <si>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</si>
  <si>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</si>
  <si>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</si>
  <si>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</si>
  <si>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</si>
  <si>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</si>
  <si>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</si>
  <si>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</si>
  <si>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</si>
  <si>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</si>
  <si>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</si>
  <si>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</si>
  <si>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</si>
  <si>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</si>
  <si>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</si>
  <si>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</si>
  <si>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</si>
  <si>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</si>
  <si>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</si>
  <si>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</si>
  <si>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</si>
  <si>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</si>
  <si>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</si>
  <si>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</si>
  <si>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</si>
  <si>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</si>
  <si>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</si>
  <si>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</si>
  <si>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</si>
  <si>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</si>
  <si>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</si>
  <si>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</si>
  <si>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</si>
  <si>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</si>
  <si>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</si>
  <si>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</si>
  <si>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</si>
  <si>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</si>
  <si>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</si>
  <si>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</si>
  <si>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</si>
  <si>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</si>
  <si>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</si>
  <si>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</si>
  <si>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</si>
  <si>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</si>
  <si>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</si>
  <si>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</si>
  <si>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</si>
  <si>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</si>
  <si>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</si>
  <si>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</si>
  <si>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</si>
  <si>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</si>
  <si>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</si>
  <si>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</si>
  <si>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</si>
  <si>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</si>
  <si>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</si>
  <si>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</si>
  <si>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</si>
  <si>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</si>
  <si>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</si>
  <si>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</si>
  <si>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</si>
  <si>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</si>
  <si>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</si>
  <si>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</si>
  <si>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</si>
  <si>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</si>
  <si>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</si>
  <si>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</si>
  <si>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</si>
  <si>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</si>
  <si>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</si>
  <si>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</si>
  <si>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</si>
  <si>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</si>
  <si>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</si>
  <si>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</si>
  <si>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</si>
  <si>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</si>
  <si>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</si>
  <si>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</si>
  <si>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</si>
  <si>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</si>
  <si>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</si>
  <si>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</si>
  <si>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</si>
  <si>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</si>
  <si>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</si>
  <si>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</si>
  <si>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</si>
  <si>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</si>
  <si>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</si>
  <si>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</si>
  <si>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</si>
  <si>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</si>
  <si>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</si>
  <si>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</si>
  <si>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</si>
  <si>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</si>
  <si>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</si>
  <si>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</si>
  <si>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</si>
  <si>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</si>
  <si>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</si>
  <si>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</si>
  <si>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</si>
  <si>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</si>
  <si>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</si>
  <si>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</si>
  <si>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</si>
  <si>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</si>
  <si>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</si>
  <si>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</si>
  <si>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</si>
  <si>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</si>
  <si>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</si>
  <si>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</si>
  <si>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</si>
  <si>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</si>
  <si>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</si>
  <si>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</si>
  <si>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</si>
  <si>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</si>
  <si>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</si>
  <si>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</si>
  <si>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</si>
  <si>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</si>
  <si>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</si>
  <si>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</si>
  <si>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</si>
  <si>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</si>
  <si>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</si>
  <si>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</si>
  <si>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</si>
  <si>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</si>
  <si>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</si>
  <si>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</si>
  <si>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</si>
  <si>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</si>
  <si>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</si>
  <si>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</si>
  <si>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</si>
  <si>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</si>
  <si>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</si>
  <si>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</si>
  <si>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</si>
  <si>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</si>
  <si>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</si>
  <si>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</si>
  <si>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</si>
  <si>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</si>
  <si>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</si>
  <si>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</si>
  <si>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</si>
  <si>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</si>
  <si>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</si>
  <si>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</si>
  <si>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</si>
  <si>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</si>
  <si>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</si>
  <si>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</si>
  <si>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</si>
  <si>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</si>
  <si>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</si>
  <si>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</si>
  <si>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</si>
  <si>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</si>
  <si>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</si>
  <si>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</si>
  <si>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</si>
  <si>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</si>
  <si>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</si>
  <si>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</si>
  <si>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</si>
  <si>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</si>
  <si>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</si>
  <si>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</si>
  <si>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</si>
  <si>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</si>
  <si>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</si>
  <si>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</si>
  <si>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</si>
  <si>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</si>
  <si>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</si>
  <si>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</si>
  <si>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</si>
  <si>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</si>
  <si>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</si>
  <si>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</si>
  <si>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</si>
  <si>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</si>
  <si>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</si>
  <si>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</si>
  <si>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</si>
  <si>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</si>
  <si>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</si>
  <si>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</si>
  <si>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</si>
  <si>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</si>
  <si>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</si>
  <si>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</si>
  <si>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</si>
  <si>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</si>
  <si>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</si>
  <si>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</si>
  <si>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</si>
  <si>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</si>
  <si>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</si>
  <si>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</si>
  <si>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</si>
  <si>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</si>
  <si>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</si>
  <si>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</si>
  <si>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</si>
  <si>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</si>
  <si>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</si>
  <si>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</si>
  <si>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</si>
  <si>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</si>
  <si>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</si>
  <si>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</si>
  <si>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</si>
  <si>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</si>
  <si>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</si>
  <si>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</si>
  <si>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</si>
  <si>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</si>
  <si>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</si>
  <si>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</si>
  <si>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</si>
  <si>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</si>
  <si>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</si>
  <si>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</si>
  <si>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</si>
  <si>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</si>
  <si>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</si>
  <si>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</si>
  <si>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</si>
  <si>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</si>
  <si>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</si>
  <si>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</si>
  <si>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</si>
  <si>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</si>
  <si>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</si>
  <si>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</si>
  <si>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</si>
  <si>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</si>
  <si>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</si>
  <si>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</si>
  <si>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</si>
  <si>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</si>
  <si>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</si>
  <si>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</si>
  <si>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</si>
  <si>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</si>
  <si>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</si>
  <si>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</si>
  <si>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</si>
  <si>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</si>
  <si>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</si>
  <si>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</si>
  <si>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</si>
  <si>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</si>
  <si>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</si>
  <si>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</si>
  <si>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</si>
  <si>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</si>
  <si>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</si>
  <si>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</si>
  <si>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</si>
  <si>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</si>
  <si>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</si>
  <si>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</si>
  <si>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</si>
  <si>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</si>
  <si>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</si>
  <si>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</si>
  <si>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</si>
  <si>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</si>
  <si>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</si>
  <si>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</si>
  <si>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</si>
  <si>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</si>
  <si>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</si>
  <si>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</si>
  <si>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</si>
  <si>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</si>
  <si>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</si>
  <si>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</si>
  <si>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</si>
  <si>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</si>
  <si>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</si>
  <si>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</si>
  <si>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</si>
  <si>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</si>
  <si>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</si>
  <si>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</si>
  <si>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</si>
  <si>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</si>
  <si>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</si>
  <si>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</si>
  <si>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</si>
  <si>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</si>
  <si>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</si>
  <si>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</si>
  <si>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</si>
  <si>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</si>
  <si>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</si>
  <si>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</si>
  <si>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</si>
  <si>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</si>
  <si>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</si>
  <si>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</si>
  <si>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</si>
  <si>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</si>
  <si>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</si>
  <si>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</si>
  <si>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</si>
  <si>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</si>
  <si>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</si>
  <si>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</si>
  <si>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</si>
  <si>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</si>
  <si>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</si>
  <si>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</si>
  <si>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</si>
  <si>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</si>
  <si>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</si>
  <si>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</si>
  <si>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</si>
  <si>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</si>
  <si>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</si>
  <si>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</si>
  <si>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</si>
  <si>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</si>
  <si>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</si>
  <si>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</si>
  <si>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</si>
  <si>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</si>
  <si>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</si>
  <si>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</si>
  <si>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</si>
  <si>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</si>
  <si>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</si>
  <si>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</si>
  <si>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</si>
  <si>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</si>
  <si>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</si>
  <si>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</si>
  <si>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</si>
  <si>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</si>
  <si>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</si>
  <si>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</si>
  <si>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</si>
  <si>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</si>
  <si>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</si>
  <si>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</si>
  <si>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</si>
  <si>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</si>
  <si>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</si>
  <si>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</si>
  <si>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</si>
  <si>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</si>
  <si>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</si>
  <si>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</si>
  <si>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</si>
  <si>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</si>
  <si>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</si>
  <si>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</si>
  <si>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</si>
  <si>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</si>
  <si>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</si>
  <si>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</si>
  <si>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</si>
  <si>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</si>
  <si>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</si>
  <si>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</si>
  <si>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</si>
  <si>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</si>
  <si>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</si>
  <si>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</si>
  <si>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</si>
  <si>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</si>
  <si>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</si>
  <si>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</si>
  <si>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</si>
  <si>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</si>
  <si>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</si>
  <si>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</si>
  <si>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</si>
  <si>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</si>
  <si>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</si>
  <si>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</si>
  <si>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</si>
  <si>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</si>
  <si>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</si>
  <si>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</si>
  <si>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</si>
  <si>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</si>
  <si>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</si>
  <si>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</si>
  <si>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</si>
  <si>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</si>
  <si>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</si>
  <si>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</si>
  <si>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</si>
  <si>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</si>
  <si>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</si>
  <si>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</si>
  <si>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</si>
  <si>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</si>
  <si>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</si>
  <si>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</si>
  <si>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</si>
  <si>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</si>
  <si>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</si>
  <si>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</si>
  <si>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</si>
  <si>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</si>
  <si>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</si>
  <si>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</si>
  <si>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</si>
  <si>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</si>
  <si>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</si>
  <si>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</si>
  <si>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</si>
  <si>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</si>
  <si>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</si>
  <si>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</si>
  <si>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</si>
  <si>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</si>
  <si>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</si>
  <si>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</si>
  <si>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</si>
  <si>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</si>
  <si>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</si>
  <si>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</si>
  <si>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</si>
  <si>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</si>
  <si>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</si>
  <si>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</si>
  <si>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</si>
  <si>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</si>
  <si>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</si>
  <si>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</si>
  <si>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</si>
  <si>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</si>
  <si>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</si>
  <si>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</si>
  <si>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</si>
  <si>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</si>
  <si>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</si>
  <si>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</si>
  <si>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</si>
  <si>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</si>
  <si>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</si>
  <si>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</si>
  <si>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</si>
  <si>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</si>
  <si>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</si>
  <si>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</si>
  <si>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</si>
  <si>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</si>
  <si>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</si>
  <si>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</si>
  <si>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</si>
  <si>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</si>
  <si>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</si>
  <si>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</si>
  <si>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</si>
  <si>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</si>
  <si>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</si>
  <si>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</si>
  <si>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</si>
  <si>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</si>
  <si>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</si>
  <si>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</si>
  <si>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</si>
  <si>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</si>
  <si>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</si>
  <si>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</si>
  <si>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</si>
  <si>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</si>
  <si>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</si>
  <si>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</si>
  <si>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</si>
  <si>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</si>
  <si>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</si>
  <si>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</si>
  <si>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</si>
  <si>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</si>
  <si>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</si>
  <si>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</si>
  <si>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</si>
  <si>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</si>
  <si>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</si>
  <si>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</si>
  <si>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</si>
  <si>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</si>
  <si>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</si>
  <si>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</si>
  <si>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</si>
  <si>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</si>
  <si>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</si>
  <si>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</si>
  <si>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</si>
  <si>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</si>
  <si>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</si>
  <si>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</si>
  <si>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</si>
  <si>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</si>
  <si>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</si>
  <si>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</si>
  <si>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</si>
  <si>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</si>
  <si>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</si>
  <si>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</si>
  <si>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</si>
  <si>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</si>
  <si>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</si>
  <si>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</si>
  <si>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</si>
  <si>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</si>
  <si>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</si>
  <si>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</si>
  <si>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</si>
  <si>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</si>
  <si>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</si>
  <si>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</si>
  <si>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</si>
  <si>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</si>
  <si>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</si>
  <si>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</si>
  <si>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</si>
  <si>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</si>
  <si>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</si>
  <si>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</si>
  <si>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</si>
  <si>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</si>
  <si>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</si>
  <si>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</si>
  <si>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</si>
  <si>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</si>
  <si>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</si>
  <si>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</si>
  <si>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</si>
  <si>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</si>
  <si>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</si>
  <si>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</si>
  <si>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</si>
  <si>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</si>
  <si>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</si>
  <si>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</si>
  <si>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</si>
  <si>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</si>
  <si>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</si>
  <si>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</si>
  <si>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</si>
  <si>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</si>
  <si>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</si>
  <si>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</si>
  <si>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</si>
  <si>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</si>
  <si>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</si>
  <si>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</si>
  <si>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</si>
  <si>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</si>
  <si>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</si>
  <si>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</si>
  <si>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</si>
  <si>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</si>
  <si>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</si>
  <si>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</si>
  <si>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</si>
  <si>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</si>
  <si>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</si>
  <si>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</si>
  <si>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</si>
  <si>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</si>
  <si>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</si>
  <si>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</si>
  <si>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</si>
  <si>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</si>
  <si>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</si>
  <si>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</si>
  <si>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</si>
  <si>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</si>
  <si>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</si>
  <si>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</si>
  <si>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</si>
  <si>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</si>
  <si>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</si>
  <si>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</si>
  <si>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</si>
  <si>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</si>
  <si>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</si>
  <si>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</si>
  <si>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</si>
  <si>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</si>
  <si>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</si>
  <si>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</si>
  <si>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</si>
  <si>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</si>
  <si>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</si>
  <si>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</si>
  <si>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</si>
  <si>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</si>
  <si>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</si>
  <si>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</si>
  <si>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</si>
  <si>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</si>
  <si>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</si>
  <si>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</si>
  <si>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</si>
  <si>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</si>
  <si>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</si>
  <si>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</si>
  <si>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</si>
  <si>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</si>
  <si>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</si>
  <si>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</si>
  <si>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</si>
  <si>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</si>
  <si>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</si>
  <si>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</si>
  <si>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</si>
  <si>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</si>
  <si>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</si>
  <si>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</si>
  <si>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</si>
  <si>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</si>
  <si>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</si>
  <si>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</si>
  <si>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</si>
  <si>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</si>
  <si>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</si>
  <si>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</si>
  <si>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</si>
  <si>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</si>
  <si>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</si>
  <si>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</si>
  <si>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</si>
  <si>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</si>
  <si>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</si>
  <si>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</si>
  <si>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</si>
  <si>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</si>
  <si>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</si>
  <si>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</si>
  <si>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</si>
  <si>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</si>
  <si>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</si>
  <si>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</si>
  <si>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</si>
  <si>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</si>
  <si>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</si>
  <si>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</si>
  <si>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</si>
  <si>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</si>
  <si>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</si>
  <si>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</si>
  <si>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</si>
  <si>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</si>
  <si>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</si>
  <si>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</si>
  <si>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</si>
  <si>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</si>
  <si>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</si>
  <si>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</si>
  <si>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</si>
  <si>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</si>
  <si>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</si>
  <si>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</si>
  <si>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</si>
  <si>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</si>
  <si>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</si>
  <si>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</si>
  <si>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</si>
  <si>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</si>
  <si>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</si>
  <si>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</si>
  <si>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</si>
  <si>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</si>
  <si>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</si>
  <si>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</si>
  <si>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</si>
  <si>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</si>
  <si>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</si>
  <si>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</si>
  <si>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</si>
  <si>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</si>
  <si>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</si>
  <si>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</si>
  <si>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</si>
  <si>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</si>
  <si>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</si>
  <si>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</si>
  <si>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</si>
  <si>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</si>
  <si>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</si>
  <si>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</si>
  <si>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</si>
  <si>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</si>
  <si>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</si>
  <si>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</si>
  <si>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</si>
  <si>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</si>
  <si>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</si>
  <si>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</si>
  <si>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</si>
  <si>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</si>
  <si>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</si>
  <si>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</si>
  <si>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</si>
  <si>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</si>
  <si>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</si>
  <si>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</si>
  <si>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</si>
  <si>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</si>
  <si>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</si>
  <si>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</si>
  <si>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</si>
  <si>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</si>
  <si>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</si>
  <si>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</si>
  <si>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</si>
  <si>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</si>
  <si>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</si>
  <si>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</si>
  <si>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</si>
  <si>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</si>
  <si>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</si>
  <si>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</si>
  <si>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</si>
  <si>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</si>
  <si>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</si>
  <si>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</si>
  <si>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</si>
  <si>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</si>
  <si>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</si>
  <si>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</si>
  <si>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</si>
  <si>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</si>
  <si>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</si>
  <si>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</si>
  <si>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</si>
  <si>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</si>
  <si>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</si>
  <si>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</si>
  <si>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</si>
  <si>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</si>
  <si>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</si>
  <si>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</si>
  <si>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</si>
  <si>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</si>
  <si>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</si>
  <si>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</si>
  <si>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</si>
  <si>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</si>
  <si>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</si>
  <si>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</si>
  <si>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</si>
  <si>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</si>
  <si>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</si>
  <si>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</si>
  <si>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</si>
  <si>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</si>
  <si>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</si>
  <si>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</si>
  <si>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</si>
  <si>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</si>
  <si>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</si>
  <si>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</si>
  <si>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</si>
  <si>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</si>
  <si>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</si>
  <si>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</si>
  <si>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</si>
  <si>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</si>
  <si>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</si>
  <si>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</si>
  <si>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</si>
  <si>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</si>
  <si>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</si>
  <si>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</si>
  <si>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</si>
  <si>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</si>
  <si>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</si>
  <si>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</si>
  <si>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</si>
  <si>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</si>
  <si>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</si>
  <si>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</si>
  <si>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</si>
  <si>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</si>
  <si>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</si>
  <si>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</si>
  <si>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</si>
  <si>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</si>
  <si>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</si>
  <si>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</si>
  <si>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</si>
  <si>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</si>
  <si>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</si>
  <si>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</si>
  <si>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</si>
  <si>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</si>
  <si>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</si>
  <si>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</si>
  <si>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</si>
  <si>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</si>
  <si>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</si>
  <si>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</si>
  <si>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</si>
  <si>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</si>
  <si>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</si>
  <si>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</si>
  <si>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</si>
  <si>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</si>
  <si>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</si>
  <si>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</si>
  <si>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</si>
  <si>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</si>
  <si>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</si>
  <si>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</si>
  <si>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</si>
  <si>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</si>
  <si>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</si>
  <si>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</si>
  <si>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</si>
  <si>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</si>
  <si>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</si>
  <si>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</si>
  <si>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</si>
  <si>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</si>
  <si>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</si>
  <si>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</si>
  <si>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</si>
  <si>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</si>
  <si>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</si>
  <si>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</si>
  <si>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</si>
  <si>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</si>
  <si>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</si>
  <si>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</si>
  <si>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</si>
  <si>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</si>
  <si>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</si>
  <si>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</si>
  <si>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</si>
  <si>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</si>
  <si>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</si>
  <si>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</si>
  <si>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</si>
  <si>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</si>
  <si>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</si>
  <si>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</si>
  <si>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</si>
  <si>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</si>
  <si>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</si>
  <si>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</si>
  <si>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</si>
  <si>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</si>
  <si>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</si>
  <si>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</si>
  <si>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</si>
  <si>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</si>
  <si>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</si>
  <si>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</si>
  <si>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</si>
  <si>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</si>
  <si>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</si>
  <si>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</si>
  <si>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</si>
  <si>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</si>
  <si>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</si>
  <si>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</si>
  <si>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</si>
  <si>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</si>
  <si>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</si>
  <si>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</si>
  <si>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</si>
  <si>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</si>
  <si>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</si>
  <si>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</si>
  <si>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</si>
  <si>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</si>
  <si>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</si>
  <si>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</si>
  <si>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</si>
  <si>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</si>
  <si>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</si>
  <si>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</si>
  <si>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</si>
  <si>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</si>
  <si>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</si>
  <si>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</si>
  <si>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</si>
  <si>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</si>
  <si>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</si>
  <si>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</si>
  <si>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</si>
  <si>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</si>
  <si>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</si>
  <si>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</si>
  <si>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</si>
  <si>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</si>
  <si>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</si>
  <si>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</si>
  <si>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</si>
  <si>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</si>
  <si>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</si>
  <si>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</si>
  <si>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</si>
  <si>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</si>
  <si>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</si>
  <si>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</si>
  <si>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</si>
  <si>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</si>
  <si>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</si>
  <si>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</si>
  <si>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</si>
  <si>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</si>
  <si>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</si>
  <si>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</si>
  <si>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</si>
  <si>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</si>
  <si>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</si>
  <si>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</si>
  <si>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</si>
  <si>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</si>
  <si>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</si>
  <si>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</si>
  <si>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</si>
  <si>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</si>
  <si>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</si>
  <si>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</si>
  <si>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</si>
  <si>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</si>
  <si>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</si>
  <si>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</si>
  <si>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</si>
  <si>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</si>
  <si>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</si>
  <si>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</si>
  <si>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</si>
  <si>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</si>
  <si>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</si>
  <si>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</si>
  <si>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</si>
  <si>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</si>
  <si>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</si>
  <si>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</si>
  <si>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</si>
  <si>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</si>
  <si>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</si>
  <si>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</si>
  <si>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</si>
  <si>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</si>
  <si>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</si>
  <si>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</si>
  <si>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</si>
  <si>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</si>
  <si>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</si>
  <si>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</si>
  <si>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</si>
  <si>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</si>
  <si>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</si>
  <si>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</si>
  <si>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</si>
  <si>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</si>
  <si>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</si>
  <si>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</si>
  <si>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</si>
  <si>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</si>
  <si>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</si>
  <si>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</si>
  <si>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</si>
  <si>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</si>
  <si>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</si>
  <si>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</si>
  <si>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</si>
  <si>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</si>
  <si>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</si>
  <si>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</si>
  <si>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</si>
  <si>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</si>
  <si>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</si>
  <si>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</si>
  <si>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</si>
  <si>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</si>
  <si>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</si>
  <si>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</si>
  <si>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</si>
  <si>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</si>
  <si>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</si>
  <si>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</si>
  <si>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</si>
  <si>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</si>
  <si>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</si>
  <si>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</si>
  <si>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</si>
  <si>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</si>
  <si>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</si>
  <si>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</si>
  <si>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</si>
  <si>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</si>
  <si>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</si>
  <si>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</si>
  <si>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</si>
  <si>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</si>
  <si>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</si>
  <si>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</si>
  <si>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</si>
  <si>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</si>
  <si>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</si>
  <si>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</si>
  <si>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</si>
  <si>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</si>
  <si>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</si>
  <si>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</si>
  <si>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</si>
  <si>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</si>
  <si>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</si>
  <si>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</si>
  <si>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</si>
  <si>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</si>
  <si>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</si>
  <si>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</si>
  <si>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</si>
  <si>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</si>
  <si>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</si>
  <si>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</si>
  <si>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</si>
  <si>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</si>
  <si>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</si>
  <si>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</si>
  <si>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</si>
  <si>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</si>
  <si>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</si>
  <si>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</si>
  <si>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</si>
  <si>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</si>
  <si>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</si>
  <si>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</si>
  <si>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</si>
  <si>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</si>
  <si>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</si>
  <si>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</si>
  <si>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</si>
  <si>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</si>
  <si>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</si>
  <si>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</si>
  <si>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</si>
  <si>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</si>
  <si>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</si>
  <si>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</si>
  <si>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</si>
  <si>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</si>
  <si>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</si>
  <si>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</si>
  <si>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</si>
  <si>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</si>
  <si>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</si>
  <si>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</si>
  <si>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</si>
  <si>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</si>
  <si>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</si>
  <si>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</si>
  <si>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</si>
  <si>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</si>
  <si>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</si>
  <si>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</si>
  <si>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</si>
  <si>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</si>
  <si>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</si>
  <si>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</si>
  <si>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</si>
  <si>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</si>
  <si>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</si>
  <si>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</si>
  <si>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</si>
  <si>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</si>
  <si>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</si>
  <si>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</si>
  <si>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</si>
  <si>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</si>
  <si>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</si>
  <si>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</si>
  <si>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</si>
  <si>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</si>
  <si>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</si>
  <si>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</si>
  <si>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</si>
  <si>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</si>
  <si>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</si>
  <si>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</si>
  <si>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</si>
  <si>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</si>
  <si>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</si>
  <si>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</si>
  <si>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</si>
  <si>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</si>
  <si>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</si>
  <si>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</si>
  <si>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</si>
  <si>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</si>
  <si>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</si>
  <si>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</si>
  <si>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</si>
  <si>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</si>
  <si>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</si>
  <si>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</si>
  <si>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</si>
  <si>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</si>
  <si>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</si>
  <si>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</si>
  <si>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</si>
  <si>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</si>
  <si>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</si>
  <si>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</si>
  <si>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</si>
  <si>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</si>
  <si>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</si>
  <si>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</si>
  <si>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</si>
  <si>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</si>
  <si>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</si>
  <si>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</si>
  <si>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</si>
  <si>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</si>
  <si>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</si>
  <si>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</si>
  <si>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</si>
  <si>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</si>
  <si>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</si>
  <si>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</si>
  <si>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</si>
  <si>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</si>
  <si>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</si>
  <si>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</si>
  <si>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</si>
  <si>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</si>
  <si>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</si>
  <si>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</si>
  <si>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</si>
  <si>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</si>
  <si>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</si>
  <si>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</si>
  <si>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</si>
  <si>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</si>
  <si>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</si>
  <si>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</si>
  <si>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</si>
  <si>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</si>
  <si>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</si>
  <si>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</si>
  <si>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</si>
  <si>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</si>
  <si>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</si>
  <si>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</si>
  <si>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</si>
  <si>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</si>
  <si>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</si>
  <si>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</si>
  <si>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</si>
  <si>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</si>
  <si>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</si>
  <si>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</si>
  <si>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</si>
  <si>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</si>
  <si>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</si>
  <si>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</si>
  <si>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</si>
  <si>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</si>
  <si>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</si>
  <si>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</si>
  <si>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</si>
  <si>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</si>
  <si>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</si>
  <si>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</si>
  <si>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</si>
  <si>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</si>
  <si>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</si>
  <si>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</si>
  <si>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</si>
  <si>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</si>
  <si>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</si>
  <si>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</si>
  <si>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</si>
  <si>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</si>
  <si>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</si>
  <si>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</si>
  <si>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</si>
  <si>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</si>
  <si>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</si>
  <si>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</si>
  <si>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</si>
  <si>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</si>
  <si>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</si>
  <si>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</si>
  <si>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</si>
  <si>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</si>
  <si>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</si>
  <si>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</si>
  <si>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</si>
  <si>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</si>
  <si>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</si>
  <si>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</si>
  <si>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</si>
  <si>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</si>
  <si>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</si>
  <si>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</si>
  <si>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</si>
  <si>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</si>
  <si>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</si>
  <si>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</si>
  <si>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</si>
  <si>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</si>
  <si>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</si>
  <si>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</si>
  <si>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</si>
  <si>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</si>
  <si>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</si>
  <si>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</si>
  <si>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</si>
  <si>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</si>
  <si>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</si>
  <si>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</si>
  <si>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</si>
  <si>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</si>
  <si>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</si>
  <si>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</si>
  <si>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</si>
  <si>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</si>
  <si>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</si>
  <si>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</si>
  <si>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</si>
  <si>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</si>
  <si>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</si>
  <si>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</si>
  <si>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</si>
  <si>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</si>
  <si>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</si>
  <si>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</si>
  <si>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</si>
  <si>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</si>
  <si>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</si>
  <si>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</si>
  <si>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</si>
  <si>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</si>
  <si>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</si>
  <si>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</si>
  <si>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</si>
  <si>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</si>
  <si>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</si>
  <si>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</si>
  <si>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</si>
  <si>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</si>
  <si>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</si>
  <si>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</si>
  <si>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</si>
  <si>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</si>
  <si>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</si>
  <si>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</si>
  <si>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</si>
  <si>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</si>
  <si>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</si>
  <si>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</si>
  <si>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</si>
  <si>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</si>
  <si>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</si>
  <si>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</si>
  <si>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</si>
  <si>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</si>
  <si>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</si>
  <si>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</si>
  <si>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</si>
  <si>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</si>
  <si>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</si>
  <si>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</si>
  <si>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</si>
  <si>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</si>
  <si>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</si>
  <si>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</si>
  <si>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</si>
  <si>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</si>
  <si>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</si>
  <si>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</si>
  <si>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</si>
  <si>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</si>
  <si>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</si>
  <si>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</si>
  <si>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</si>
  <si>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</si>
  <si>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</si>
  <si>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</si>
  <si>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</si>
  <si>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</si>
  <si>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</si>
  <si>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</si>
  <si>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</si>
  <si>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</si>
  <si>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</si>
  <si>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</si>
  <si>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</si>
  <si>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</si>
  <si>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</si>
  <si>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</si>
  <si>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</si>
  <si>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</si>
  <si>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</si>
  <si>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</si>
  <si>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</si>
  <si>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</si>
  <si>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</si>
  <si>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</si>
  <si>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</si>
  <si>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</si>
  <si>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</si>
  <si>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</si>
  <si>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</si>
  <si>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</si>
  <si>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</si>
  <si>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</si>
  <si>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</si>
  <si>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</si>
  <si>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</si>
  <si>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</si>
  <si>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</si>
  <si>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</si>
  <si>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</si>
  <si>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</si>
  <si>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</si>
  <si>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</si>
  <si>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</si>
  <si>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</si>
  <si>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</si>
  <si>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</si>
  <si>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</si>
  <si>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</si>
  <si>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</si>
  <si>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</si>
  <si>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</si>
  <si>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</si>
  <si>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</si>
  <si>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</si>
  <si>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</si>
  <si>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</si>
  <si>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</si>
  <si>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</si>
  <si>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</si>
  <si>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</si>
  <si>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</si>
  <si>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</si>
  <si>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</si>
  <si>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</si>
  <si>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</si>
  <si>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</si>
  <si>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</si>
  <si>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</si>
  <si>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</si>
  <si>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</si>
  <si>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</si>
  <si>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</si>
  <si>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</si>
  <si>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</si>
  <si>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</si>
  <si>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</si>
  <si>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</si>
  <si>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</si>
  <si>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</si>
  <si>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</si>
  <si>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</si>
  <si>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</si>
  <si>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</si>
  <si>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</si>
  <si>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</si>
  <si>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</si>
  <si>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</si>
  <si>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</si>
  <si>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</si>
  <si>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</si>
  <si>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</si>
  <si>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</si>
  <si>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</si>
  <si>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</si>
  <si>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</si>
  <si>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</si>
  <si>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</si>
  <si>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</si>
  <si>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</si>
  <si>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</si>
  <si>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</si>
  <si>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</si>
  <si>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</si>
  <si>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</si>
  <si>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</si>
  <si>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</si>
  <si>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</si>
  <si>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</si>
  <si>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</si>
  <si>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</si>
  <si>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</si>
  <si>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</si>
  <si>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</si>
  <si>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</si>
  <si>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</si>
  <si>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</si>
  <si>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</si>
  <si>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</si>
  <si>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</si>
  <si>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</si>
  <si>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</si>
  <si>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</si>
  <si>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</si>
  <si>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</si>
  <si>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</si>
  <si>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</si>
  <si>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</si>
  <si>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</si>
  <si>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</si>
  <si>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</si>
  <si>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</si>
  <si>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</si>
  <si>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</si>
  <si>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</si>
  <si>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</si>
  <si>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</si>
  <si>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</si>
  <si>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</si>
  <si>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</si>
  <si>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</si>
  <si>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</si>
  <si>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</si>
  <si>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</si>
  <si>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</si>
  <si>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</si>
  <si>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</si>
  <si>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</si>
  <si>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</si>
  <si>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</si>
  <si>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</si>
  <si>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</si>
  <si>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</si>
  <si>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</si>
  <si>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</si>
  <si>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</si>
  <si>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</si>
  <si>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</si>
  <si>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</si>
  <si>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</si>
  <si>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</si>
  <si>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</si>
  <si>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</si>
  <si>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</si>
  <si>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</si>
  <si>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</si>
  <si>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</si>
  <si>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</si>
  <si>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</si>
  <si>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</si>
  <si>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</si>
  <si>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</si>
  <si>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</si>
  <si>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</si>
  <si>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</si>
  <si>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</si>
  <si>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</si>
  <si>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</si>
  <si>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</si>
  <si>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</si>
  <si>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</si>
  <si>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</si>
  <si>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</si>
  <si>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</si>
  <si>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</si>
  <si>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</si>
  <si>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</si>
  <si>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</si>
  <si>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</si>
  <si>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</si>
  <si>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</si>
  <si>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</si>
  <si>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</si>
  <si>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</si>
  <si>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</si>
  <si>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</si>
  <si>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</si>
  <si>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</si>
  <si>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</si>
  <si>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</si>
  <si>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</si>
  <si>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</si>
  <si>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</si>
  <si>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</si>
  <si>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</si>
  <si>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</si>
  <si>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</si>
  <si>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</si>
  <si>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</si>
  <si>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</si>
  <si>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</si>
  <si>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</si>
  <si>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</si>
  <si>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</si>
  <si>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</si>
  <si>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</si>
  <si>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</si>
  <si>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</si>
  <si>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</si>
  <si>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</si>
  <si>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</si>
  <si>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</si>
  <si>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</si>
  <si>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</si>
  <si>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</si>
  <si>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</si>
  <si>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</si>
  <si>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</si>
  <si>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</si>
  <si>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</si>
  <si>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</si>
  <si>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</si>
  <si>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</si>
  <si>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</si>
  <si>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</si>
  <si>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</si>
  <si>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</si>
  <si>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</si>
  <si>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</si>
  <si>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</si>
  <si>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</si>
  <si>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</si>
  <si>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</si>
  <si>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</si>
  <si>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</si>
  <si>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</si>
  <si>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</si>
  <si>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</si>
  <si>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</si>
  <si>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</si>
  <si>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</si>
  <si>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</si>
  <si>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</si>
  <si>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</si>
  <si>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</si>
  <si>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</si>
  <si>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</si>
  <si>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</si>
  <si>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</si>
  <si>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</si>
  <si>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</si>
  <si>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</si>
  <si>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</si>
  <si>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</si>
  <si>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</si>
  <si>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</si>
  <si>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</si>
  <si>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</si>
  <si>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</si>
  <si>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</si>
  <si>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</si>
  <si>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</si>
  <si>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</si>
  <si>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</si>
  <si>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</si>
  <si>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</si>
  <si>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</si>
  <si>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</si>
  <si>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</si>
  <si>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</si>
  <si>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</si>
  <si>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</si>
  <si>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</si>
  <si>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</si>
  <si>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</si>
  <si>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</si>
  <si>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</si>
  <si>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</si>
  <si>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</si>
  <si>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</si>
  <si>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</si>
  <si>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</si>
  <si>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</si>
  <si>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</si>
  <si>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</si>
  <si>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</si>
  <si>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</si>
  <si>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</si>
  <si>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</si>
  <si>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</si>
  <si>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</si>
  <si>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</si>
  <si>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</si>
  <si>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</si>
  <si>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</si>
  <si>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</si>
  <si>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</si>
  <si>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</si>
  <si>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</si>
  <si>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</si>
  <si>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</si>
  <si>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</si>
  <si>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</si>
  <si>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</si>
  <si>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</si>
  <si>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</si>
  <si>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</si>
  <si>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</si>
  <si>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</si>
  <si>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</si>
  <si>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</si>
  <si>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</si>
  <si>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</si>
  <si>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</si>
  <si>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</si>
  <si>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</si>
  <si>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</si>
  <si>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</si>
  <si>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</si>
  <si>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</si>
  <si>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</si>
  <si>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</si>
  <si>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</si>
  <si>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</si>
  <si>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</si>
  <si>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</si>
  <si>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</si>
  <si>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</si>
  <si>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</si>
  <si>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</si>
  <si>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</si>
  <si>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</si>
  <si>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</si>
  <si>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</si>
  <si>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</si>
  <si>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</si>
  <si>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</si>
  <si>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</si>
  <si>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</si>
  <si>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</si>
  <si>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</si>
  <si>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</si>
  <si>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</si>
  <si>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</si>
  <si>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</si>
  <si>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</si>
  <si>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</si>
  <si>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</si>
  <si>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</si>
  <si>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</si>
  <si>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</si>
  <si>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</si>
  <si>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</si>
  <si>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</si>
  <si>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</si>
  <si>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</si>
  <si>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</si>
  <si>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</si>
  <si>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</si>
  <si>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</si>
  <si>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</si>
  <si>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</si>
  <si>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</si>
  <si>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</si>
  <si>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</si>
  <si>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</si>
  <si>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</si>
  <si>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</si>
  <si>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</si>
  <si>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</si>
  <si>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</si>
  <si>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</si>
  <si>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</si>
  <si>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</si>
  <si>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</si>
  <si>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</si>
  <si>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</si>
  <si>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</si>
  <si>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</si>
  <si>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</si>
  <si>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</si>
  <si>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</si>
  <si>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</si>
  <si>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</si>
  <si>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</si>
  <si>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</si>
  <si>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</si>
  <si>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</si>
  <si>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</si>
  <si>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</si>
  <si>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</si>
  <si>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</si>
  <si>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</si>
  <si>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</si>
  <si>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</si>
  <si>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</si>
  <si>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</si>
  <si>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</si>
  <si>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</si>
  <si>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</si>
  <si>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</si>
  <si>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</si>
  <si>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</si>
  <si>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</si>
  <si>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</si>
  <si>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</si>
  <si>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</si>
  <si>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</si>
  <si>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</si>
  <si>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</si>
  <si>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</si>
  <si>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</si>
  <si>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</si>
  <si>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</si>
  <si>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</si>
  <si>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</si>
  <si>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</si>
  <si>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</si>
  <si>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</si>
  <si>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</si>
  <si>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</si>
  <si>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</si>
  <si>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</si>
  <si>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</si>
  <si>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</si>
  <si>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</si>
  <si>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</si>
  <si>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</si>
  <si>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</si>
  <si>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</si>
  <si>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</si>
  <si>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</si>
  <si>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</si>
  <si>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</si>
  <si>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</si>
  <si>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</si>
  <si>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</si>
  <si>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</si>
  <si>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</si>
  <si>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</si>
  <si>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</si>
  <si>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</si>
  <si>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</si>
  <si>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</si>
  <si>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</si>
  <si>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</si>
  <si>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</si>
  <si>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</si>
  <si>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</si>
  <si>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</si>
  <si>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</si>
  <si>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</si>
  <si>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</si>
  <si>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</si>
  <si>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</si>
  <si>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</si>
  <si>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</si>
  <si>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</si>
  <si>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</si>
  <si>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</si>
  <si>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</si>
  <si>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</si>
  <si>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</si>
  <si>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</si>
  <si>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</si>
  <si>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</si>
  <si>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</si>
  <si>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</si>
  <si>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</si>
  <si>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</si>
  <si>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</si>
  <si>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</si>
  <si>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</si>
  <si>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</si>
  <si>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</si>
  <si>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</si>
  <si>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</si>
  <si>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</si>
  <si>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</si>
  <si>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</si>
  <si>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</si>
  <si>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</si>
  <si>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</si>
  <si>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</si>
  <si>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</si>
  <si>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</si>
  <si>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</si>
  <si>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</si>
  <si>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</si>
  <si>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</si>
  <si>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</si>
  <si>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</si>
  <si>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</si>
  <si>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</si>
  <si>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</si>
  <si>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</si>
  <si>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</si>
  <si>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</si>
  <si>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</si>
  <si>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</si>
  <si>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</si>
  <si>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</si>
  <si>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</si>
  <si>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</si>
  <si>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</si>
  <si>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</si>
  <si>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</si>
  <si>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</si>
  <si>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</si>
  <si>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</si>
  <si>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</si>
  <si>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</si>
  <si>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</si>
  <si>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</si>
  <si>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</si>
  <si>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</si>
  <si>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</si>
  <si>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</si>
  <si>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</si>
  <si>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</si>
  <si>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</si>
  <si>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</si>
  <si>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</si>
  <si>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</si>
  <si>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</si>
  <si>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</si>
  <si>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</si>
  <si>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</si>
  <si>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</si>
  <si>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</si>
  <si>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</si>
  <si>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</si>
  <si>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</si>
  <si>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</si>
  <si>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</si>
  <si>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</si>
  <si>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</si>
  <si>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</si>
  <si>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</si>
  <si>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</si>
  <si>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</si>
  <si>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</si>
  <si>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</si>
  <si>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</si>
  <si>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</si>
  <si>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</si>
  <si>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</si>
  <si>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</si>
  <si>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</si>
  <si>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</si>
  <si>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</si>
  <si>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</si>
  <si>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</si>
  <si>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</si>
  <si>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</si>
  <si>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</si>
  <si>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</si>
  <si>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</si>
  <si>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</si>
  <si>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</si>
  <si>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</si>
  <si>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</si>
  <si>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</si>
  <si>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</si>
  <si>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</si>
  <si>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</si>
  <si>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</si>
  <si>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</si>
  <si>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</si>
  <si>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</si>
  <si>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</si>
  <si>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</si>
  <si>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</si>
  <si>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</si>
  <si>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</si>
  <si>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</si>
  <si>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</si>
  <si>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</si>
  <si>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</si>
  <si>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</si>
  <si>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</si>
  <si>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</si>
  <si>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</si>
  <si>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</si>
  <si>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</si>
  <si>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</si>
  <si>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</si>
  <si>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</si>
  <si>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</si>
  <si>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</si>
  <si>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</si>
  <si>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</si>
  <si>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</si>
  <si>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</si>
  <si>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</si>
  <si>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</si>
  <si>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</si>
  <si>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</si>
  <si>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</si>
  <si>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</si>
  <si>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</si>
  <si>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</si>
  <si>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</si>
  <si>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</si>
  <si>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</si>
  <si>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</si>
  <si>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</si>
  <si>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</si>
  <si>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</si>
  <si>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</si>
  <si>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</si>
  <si>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</si>
  <si>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</si>
  <si>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</si>
  <si>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</si>
  <si>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</si>
  <si>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</si>
  <si>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</si>
  <si>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</si>
  <si>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</si>
  <si>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</si>
  <si>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</si>
  <si>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</si>
  <si>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</si>
  <si>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</si>
  <si>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</si>
  <si>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</si>
  <si>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</si>
  <si>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</si>
  <si>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</si>
  <si>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</si>
  <si>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</si>
  <si>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</si>
  <si>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</si>
  <si>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</si>
  <si>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</si>
  <si>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</si>
  <si>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</si>
  <si>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</si>
  <si>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</si>
  <si>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</si>
  <si>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</si>
  <si>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</si>
  <si>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</si>
  <si>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</si>
  <si>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</si>
  <si>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</si>
  <si>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</si>
  <si>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</si>
  <si>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</si>
  <si>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</si>
  <si>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</si>
  <si>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</si>
  <si>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</si>
  <si>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</si>
  <si>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</si>
  <si>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</si>
  <si>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</si>
  <si>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</si>
  <si>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</si>
  <si>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</si>
  <si>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</si>
  <si>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</si>
  <si>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</si>
  <si>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</si>
  <si>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</si>
  <si>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</si>
  <si>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</si>
  <si>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</si>
  <si>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</si>
  <si>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</si>
  <si>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</si>
  <si>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</si>
  <si>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</si>
  <si>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</si>
  <si>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</si>
  <si>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</si>
  <si>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</si>
  <si>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</si>
  <si>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</si>
  <si>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</si>
  <si>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</si>
  <si>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</si>
  <si>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</si>
  <si>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</si>
  <si>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</si>
  <si>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</si>
  <si>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</si>
  <si>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</si>
  <si>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</si>
  <si>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</si>
  <si>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</si>
  <si>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</si>
  <si>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</si>
  <si>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</si>
  <si>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</si>
  <si>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</si>
  <si>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</si>
  <si>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</si>
  <si>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</si>
  <si>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</si>
  <si>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</si>
  <si>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</si>
  <si>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</si>
  <si>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</si>
  <si>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</si>
  <si>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</si>
  <si>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</si>
  <si>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</si>
  <si>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</si>
  <si>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</si>
  <si>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</si>
  <si>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</si>
  <si>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</si>
  <si>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</si>
  <si>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</si>
  <si>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</si>
  <si>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</si>
  <si>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</si>
  <si>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</si>
  <si>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</si>
  <si>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</si>
  <si>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</si>
  <si>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</si>
  <si>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</si>
  <si>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</si>
  <si>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</si>
  <si>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</si>
  <si>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</si>
  <si>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</si>
  <si>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</si>
  <si>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</si>
  <si>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</si>
  <si>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</si>
  <si>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</si>
  <si>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</si>
  <si>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</si>
  <si>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</si>
  <si>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</si>
  <si>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</si>
  <si>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</si>
  <si>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</si>
  <si>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</si>
  <si>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</si>
  <si>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</si>
  <si>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</si>
  <si>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</si>
  <si>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</si>
  <si>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</si>
  <si>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</si>
  <si>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</si>
  <si>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</si>
  <si>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</si>
  <si>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</si>
  <si>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</si>
  <si>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</si>
  <si>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</si>
  <si>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</si>
  <si>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</si>
  <si>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</si>
  <si>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</si>
  <si>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</si>
  <si>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</si>
  <si>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</si>
  <si>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</si>
  <si>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</si>
  <si>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</si>
  <si>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</si>
  <si>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</si>
  <si>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</si>
  <si>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</si>
  <si>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</si>
  <si>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</si>
  <si>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</si>
  <si>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</si>
  <si>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</si>
  <si>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</si>
  <si>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</si>
  <si>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</si>
  <si>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</si>
  <si>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</si>
  <si>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</si>
  <si>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</si>
  <si>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</si>
  <si>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</si>
  <si>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</si>
  <si>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</si>
  <si>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</si>
  <si>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</si>
  <si>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</si>
  <si>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</si>
  <si>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</si>
  <si>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</si>
  <si>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</si>
  <si>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</si>
  <si>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</si>
  <si>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</si>
  <si>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</si>
  <si>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</si>
  <si>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</si>
  <si>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</si>
  <si>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</si>
  <si>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</si>
  <si>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</si>
  <si>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</si>
  <si>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</si>
  <si>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</si>
  <si>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</si>
  <si>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</si>
  <si>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</si>
  <si>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</si>
  <si>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</si>
  <si>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</si>
  <si>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</si>
  <si>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</si>
  <si>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</si>
  <si>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</si>
  <si>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</si>
  <si>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</si>
  <si>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</si>
  <si>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</si>
  <si>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</si>
  <si>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</si>
  <si>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</si>
  <si>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</si>
  <si>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</si>
  <si>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</si>
  <si>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</si>
  <si>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</si>
  <si>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</si>
  <si>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</si>
  <si>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</si>
  <si>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</si>
  <si>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</si>
  <si>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</si>
  <si>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</si>
  <si>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</si>
  <si>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</si>
  <si>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</si>
  <si>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</si>
  <si>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</si>
  <si>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</si>
  <si>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</si>
  <si>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</si>
  <si>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</si>
  <si>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</si>
  <si>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</si>
  <si>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</si>
  <si>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</si>
  <si>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</si>
  <si>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</si>
  <si>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</si>
  <si>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</si>
  <si>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</si>
  <si>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</si>
  <si>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</si>
  <si>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</si>
  <si>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</si>
  <si>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</si>
  <si>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</si>
  <si>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</si>
  <si>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</si>
  <si>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</si>
  <si>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</si>
  <si>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</si>
  <si>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</si>
  <si>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</si>
  <si>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</si>
  <si>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</si>
  <si>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</si>
  <si>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</si>
  <si>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</si>
  <si>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</si>
  <si>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</si>
  <si>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</si>
  <si>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</si>
  <si>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</si>
  <si>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</si>
  <si>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</si>
  <si>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</si>
  <si>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</si>
  <si>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</si>
  <si>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</si>
  <si>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</si>
  <si>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</si>
  <si>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</si>
  <si>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</si>
  <si>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</si>
  <si>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</si>
  <si>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</si>
  <si>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</si>
  <si>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</si>
  <si>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</si>
  <si>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</si>
  <si>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</si>
  <si>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</si>
  <si>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</si>
  <si>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</si>
  <si>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</si>
  <si>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</si>
  <si>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</si>
  <si>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</si>
  <si>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</si>
  <si>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</si>
  <si>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</si>
  <si>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</si>
  <si>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</si>
  <si>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</si>
  <si>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</si>
  <si>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</si>
  <si>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</si>
  <si>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</si>
  <si>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</si>
  <si>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</si>
  <si>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</si>
  <si>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</si>
  <si>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</si>
  <si>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</si>
  <si>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</si>
  <si>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</si>
  <si>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</si>
  <si>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</si>
  <si>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</si>
  <si>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</si>
  <si>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</si>
  <si>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</si>
  <si>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</si>
  <si>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</si>
  <si>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</si>
  <si>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</si>
  <si>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</si>
  <si>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</si>
  <si>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</si>
  <si>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</si>
  <si>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</si>
  <si>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</si>
  <si>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</si>
  <si>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</si>
  <si>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</si>
  <si>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</si>
  <si>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</si>
  <si>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</si>
  <si>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</si>
  <si>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</si>
  <si>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</si>
  <si>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</si>
  <si>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</si>
  <si>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</si>
  <si>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</si>
  <si>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</si>
  <si>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</si>
  <si>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</si>
  <si>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</si>
  <si>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</si>
  <si>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</si>
  <si>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</si>
  <si>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</si>
  <si>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</si>
  <si>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</si>
  <si>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</si>
  <si>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</si>
  <si>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</si>
  <si>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</si>
  <si>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</si>
  <si>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</si>
  <si>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</si>
  <si>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</si>
  <si>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</si>
  <si>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</si>
  <si>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</si>
  <si>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</si>
  <si>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</si>
  <si>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</si>
  <si>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</si>
  <si>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</si>
  <si>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</si>
  <si>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</si>
  <si>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</si>
  <si>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</si>
  <si>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</si>
  <si>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</si>
  <si>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</si>
  <si>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</si>
  <si>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</si>
  <si>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</si>
  <si>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</si>
  <si>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</si>
  <si>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</si>
  <si>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</si>
  <si>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</si>
  <si>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</si>
  <si>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</si>
  <si>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</si>
  <si>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</si>
  <si>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</si>
  <si>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</si>
  <si>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</si>
  <si>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</si>
  <si>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</si>
  <si>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</si>
  <si>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</si>
  <si>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</si>
  <si>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</si>
  <si>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</si>
  <si>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</si>
  <si>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</si>
  <si>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</si>
  <si>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</si>
  <si>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</si>
  <si>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</si>
  <si>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</si>
  <si>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</si>
  <si>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</si>
  <si>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</si>
  <si>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</si>
  <si>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</si>
  <si>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</si>
  <si>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</si>
  <si>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</si>
  <si>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</si>
  <si>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</si>
  <si>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</si>
  <si>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</si>
  <si>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</si>
  <si>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</si>
  <si>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</si>
  <si>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</si>
  <si>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</si>
  <si>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</si>
  <si>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</si>
  <si>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</si>
  <si>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</si>
  <si>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</si>
  <si>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</si>
  <si>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</si>
  <si>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</si>
  <si>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</si>
  <si>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</si>
  <si>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</si>
  <si>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</si>
  <si>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</si>
  <si>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</si>
  <si>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</si>
  <si>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</si>
  <si>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</si>
  <si>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</si>
  <si>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</si>
  <si>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</si>
  <si>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</si>
  <si>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</si>
  <si>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</si>
  <si>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</si>
  <si>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</si>
  <si>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</si>
  <si>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</si>
  <si>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</si>
  <si>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</si>
  <si>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</si>
  <si>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</si>
  <si>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</si>
  <si>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</si>
  <si>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</si>
  <si>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</si>
  <si>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</si>
  <si>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</si>
  <si>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</si>
  <si>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</si>
  <si>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</si>
  <si>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</si>
  <si>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</si>
  <si>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</si>
  <si>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</si>
  <si>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</si>
  <si>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</si>
  <si>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</si>
  <si>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</si>
  <si>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</si>
  <si>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</si>
  <si>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</si>
  <si>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</si>
  <si>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</si>
  <si>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</si>
  <si>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</si>
  <si>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</si>
  <si>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</si>
  <si>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</si>
  <si>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</si>
  <si>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</si>
  <si>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</si>
  <si>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</si>
  <si>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</si>
  <si>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</si>
  <si>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</si>
  <si>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</si>
  <si>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</si>
  <si>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</si>
  <si>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</si>
  <si>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</si>
  <si>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</si>
  <si>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</si>
  <si>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</si>
  <si>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</si>
  <si>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</si>
  <si>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</si>
  <si>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</si>
  <si>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</si>
  <si>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</si>
  <si>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</si>
  <si>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</si>
  <si>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</si>
  <si>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</si>
  <si>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</si>
  <si>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</si>
  <si>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</si>
  <si>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</si>
  <si>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</si>
  <si>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</si>
  <si>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</si>
  <si>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</si>
  <si>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</si>
  <si>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</si>
  <si>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</si>
  <si>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</si>
  <si>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</si>
  <si>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</si>
  <si>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</si>
  <si>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</si>
  <si>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</si>
  <si>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</si>
  <si>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</si>
  <si>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</si>
  <si>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</si>
  <si>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</si>
  <si>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</si>
  <si>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</si>
  <si>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</si>
  <si>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</si>
  <si>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</si>
  <si>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</si>
  <si>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</si>
  <si>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</si>
  <si>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</si>
  <si>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</si>
  <si>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</si>
  <si>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</si>
  <si>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</si>
  <si>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</si>
  <si>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</si>
  <si>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</si>
  <si>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</si>
  <si>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</si>
  <si>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</si>
  <si>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</si>
  <si>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</si>
  <si>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</si>
  <si>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</si>
  <si>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</si>
  <si>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</si>
  <si>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</si>
  <si>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</si>
  <si>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</si>
  <si>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</si>
  <si>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</si>
  <si>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</si>
  <si>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</si>
  <si>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</si>
  <si>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</si>
  <si>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</si>
  <si>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</si>
  <si>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</si>
  <si>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</si>
  <si>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</si>
  <si>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</si>
  <si>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</si>
  <si>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</si>
  <si>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</si>
  <si>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</si>
  <si>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</si>
  <si>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</si>
  <si>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</si>
  <si>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</si>
  <si>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</si>
  <si>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</si>
  <si>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</si>
  <si>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</si>
  <si>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</si>
  <si>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</si>
  <si>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</si>
  <si>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</si>
  <si>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</si>
  <si>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</si>
  <si>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</si>
  <si>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</si>
  <si>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</si>
  <si>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</si>
  <si>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</si>
  <si>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</si>
  <si>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</si>
  <si>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</si>
  <si>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</si>
  <si>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</si>
  <si>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</si>
  <si>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</si>
  <si>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</si>
  <si>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</si>
  <si>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</si>
  <si>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</si>
  <si>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</si>
  <si>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</si>
  <si>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</si>
  <si>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</si>
  <si>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</si>
  <si>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</si>
  <si>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</si>
  <si>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</si>
  <si>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</si>
  <si>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</si>
  <si>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</si>
  <si>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</si>
  <si>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</si>
  <si>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</si>
  <si>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</si>
  <si>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</si>
  <si>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</si>
  <si>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</si>
  <si>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</si>
  <si>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</si>
  <si>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</si>
  <si>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</si>
  <si>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</si>
  <si>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</si>
  <si>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</si>
  <si>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</si>
  <si>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</si>
  <si>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</si>
  <si>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</si>
  <si>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</si>
  <si>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</si>
  <si>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</si>
  <si>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</si>
  <si>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</si>
  <si>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</si>
  <si>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</si>
  <si>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</si>
  <si>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</si>
  <si>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</si>
  <si>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</si>
  <si>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</si>
  <si>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</si>
  <si>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</si>
  <si>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</si>
  <si>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</si>
  <si>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</si>
  <si>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</si>
  <si>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</si>
  <si>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</si>
  <si>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</si>
  <si>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</si>
  <si>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</si>
  <si>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</si>
  <si>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</si>
  <si>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</si>
  <si>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</si>
  <si>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</si>
  <si>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</si>
  <si>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</si>
  <si>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</si>
  <si>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</si>
  <si>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</si>
  <si>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</si>
  <si>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</si>
  <si>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</si>
  <si>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</si>
  <si>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</si>
  <si>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</si>
  <si>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</si>
  <si>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</si>
  <si>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</si>
  <si>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</si>
  <si>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</si>
  <si>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</si>
  <si>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</si>
  <si>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</si>
  <si>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</si>
  <si>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</si>
  <si>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</si>
  <si>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</si>
  <si>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</si>
  <si>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</si>
  <si>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</si>
  <si>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</si>
  <si>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</si>
  <si>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</si>
  <si>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</si>
  <si>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</si>
  <si>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</si>
  <si>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</si>
  <si>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</si>
  <si>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</si>
  <si>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</si>
  <si>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</si>
  <si>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</si>
  <si>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</si>
  <si>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</si>
  <si>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</si>
  <si>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</si>
  <si>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</si>
  <si>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</si>
  <si>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</si>
  <si>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</si>
  <si>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</si>
  <si>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</si>
  <si>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</si>
  <si>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</si>
  <si>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</si>
  <si>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</si>
  <si>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</si>
  <si>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</si>
  <si>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</si>
  <si>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0108-2013-000054</t>
  </si>
  <si>
    <t>0108-2014-000099</t>
  </si>
  <si>
    <t>012015000949</t>
  </si>
  <si>
    <t>012016000757</t>
  </si>
  <si>
    <t xml:space="preserve">AUNAR ESFUERZOS Y RECURSOS TECNICOS, FISICOS, ADMINISTRATIVOS Y ECONOMICOS ENTRE LAS PARTES PARA ATENDER INTEGRALMENTE EN LA MODALIDAD INSTITUCIONAL A NIÑOS Y NIÑAS EN PRIMERA INFANCIA, EN LA CIUDAD DE BARRANQUILLA QUE PERTENEZCAN A POBLACION EN CONDICIONES DE VULNERABILIDAD, EN EL MARCO DE LA ESTRATEGIA NACIONAL  PARA LA ATENCION A LA PRIMERA INFANCIA DE "CERO A SIEMPRE". </t>
  </si>
  <si>
    <t>AUNAR ESFUERZOS Y RECURSOS TECNICOS, FISICOS, ADMINISTRATIVOS Y ECONOMICOS PARA LA OPERACIÓN DE VARIOS CENTROS DE DESARROLLO INFANTIL (CDI) LOS CUALES ESTAN DESTINADOS A LA ATENCION INTEGRAL A LA PRIMERA INFANCIA EN LA MODALIDAD INSTITUCIONAL.</t>
  </si>
  <si>
    <t>AUNAR ESFUERZOS Y RECURSOS TECNICOS, FISICOS, ADMINISTRATIVOS Y ECONOMICOS PARA LA OPERACIÓN DE VARIOS CENTROS DE DESARROLLO INFANTIL (CDI) PARA LA ATENCION INTEGRAL EN LA MODALIDAD INSTITUCIONAL, A LA PRIMERA INFANCIA, EN LOS LUGARES DESCRITOS POR EL DISTRITO DE BARRANQUILLA</t>
  </si>
  <si>
    <t>AUNAR ESFUERZOS ECONOMICOS, TECNICOS, FISICOS Y ADMINISTRATIVOS PARA ATENDER INTEGRALMENTE EN LA MODALIDAD INSTITUCIONAL A NIÑOS, NIÑAS EN PRIMERA INFANCIA, DEL DISTRITO DE BARRANQUILLA QUE PERTENEZCAN A POBLACION EN CONDICIONES DE VULNERABILIDAD, EN EL MARCO DE LA ESTRATEGIA NACIONAL PARA LA ATENCION A LA PRIMERA INFANCIA DE "CERO A SIEMPRE".</t>
  </si>
  <si>
    <t>012017000449</t>
  </si>
  <si>
    <t>AUNAR ESFUERZOS T RECURSOS TECNICOS, ECONOMICOS, FISICOS Y ADMINISTRATIVOS PARA LA PROMOCION DE LA ATENCION INTEGRAL EN LA MODALIDAD INSTITUCIONAL A NIÑO, NIÑAS DE LA PRIMERA INFANCIA, DEL DISTRITO DE BARRANQUILLA, EN EL MARCO DE LA "POLITICA DE ESTADO DE CERO A SIEMPRE</t>
  </si>
  <si>
    <t>KATIS TATIANA BERMUDEZ ZAMBRANO</t>
  </si>
  <si>
    <t xml:space="preserve">CALLE 55 A N° 05 D  - 66 </t>
  </si>
  <si>
    <t>3650242</t>
  </si>
  <si>
    <t>atanasio.girardot@hotmail.com</t>
  </si>
  <si>
    <t>2021-8-08002182020</t>
  </si>
  <si>
    <t>KATIS BERMUDEZ ZAMBRABO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</si>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</sst>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900321917</v>
      </c>
      <c r="C20" s="5"/>
      <c r="D20" s="73"/>
      <c r="E20" s="5"/>
      <c r="F20" s="5"/>
      <c r="G20" s="5"/>
      <c r="H20" s="186"/>
      <c r="I20" s="149" t="s">
        <v>163</v>
      </c>
      <c r="J20" s="150" t="s">
        <v>165</v>
      </c>
      <c r="K20" s="151">
        <v>1504881571</v>
      </c>
      <c r="L20" s="152"/>
      <c r="M20" s="152">
        <v>44561</v>
      </c>
      <c r="N20" s="135">
        <f>+(M20-L20)/30</f>
        <v>1485.3666666666666</v>
      </c>
      <c r="O20" s="138"/>
      <c r="U20" s="134"/>
      <c r="V20" s="105">
        <f ca="1">NOW()</f>
        <v>44194.745096064813</v>
      </c>
      <c r="W20" s="105">
        <f ca="1">NOW()</f>
        <v>44194.745096064813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MAYOR PARA EL DESARROLLO SOCIAL ATANASIO GIRARDOT</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41346</v>
      </c>
      <c r="F48" s="145">
        <v>41639</v>
      </c>
      <c r="G48" s="160">
        <f>IF(AND(E48&lt;&gt;"",F48&lt;&gt;""),((F48-E48)/30),"")</f>
        <v>9.7666666666666675</v>
      </c>
      <c r="H48" s="114" t="s">
        <v>2683</v>
      </c>
      <c r="I48" s="113" t="s">
        <v>163</v>
      </c>
      <c r="J48" s="113" t="s">
        <v>165</v>
      </c>
      <c r="K48" s="116">
        <v>798051800</v>
      </c>
      <c r="L48" s="115"/>
      <c r="M48" s="117"/>
      <c r="N48" s="115" t="s">
        <v>27</v>
      </c>
      <c r="O48" s="115" t="s">
        <v>26</v>
      </c>
      <c r="P48" s="78"/>
    </row>
    <row r="49" spans="1:16" s="6" customFormat="1" ht="24.75" customHeight="1" x14ac:dyDescent="0.25">
      <c r="A49" s="143">
        <v>2</v>
      </c>
      <c r="B49" s="111" t="s">
        <v>2676</v>
      </c>
      <c r="C49" s="112" t="s">
        <v>31</v>
      </c>
      <c r="D49" s="110" t="s">
        <v>2678</v>
      </c>
      <c r="E49" s="145">
        <v>41687</v>
      </c>
      <c r="F49" s="145">
        <v>41992</v>
      </c>
      <c r="G49" s="160">
        <f t="shared" ref="G49:G50" si="2">IF(AND(E49&lt;&gt;"",F49&lt;&gt;""),((F49-E49)/30),"")</f>
        <v>10.166666666666666</v>
      </c>
      <c r="H49" s="114" t="s">
        <v>2682</v>
      </c>
      <c r="I49" s="113" t="s">
        <v>163</v>
      </c>
      <c r="J49" s="113" t="s">
        <v>165</v>
      </c>
      <c r="K49" s="116">
        <v>207323404</v>
      </c>
      <c r="L49" s="115"/>
      <c r="M49" s="117"/>
      <c r="N49" s="115" t="s">
        <v>27</v>
      </c>
      <c r="O49" s="115" t="s">
        <v>26</v>
      </c>
      <c r="P49" s="78"/>
    </row>
    <row r="50" spans="1:16" s="6" customFormat="1" ht="24.75" customHeight="1" x14ac:dyDescent="0.25">
      <c r="A50" s="143">
        <v>3</v>
      </c>
      <c r="B50" s="111" t="s">
        <v>2676</v>
      </c>
      <c r="C50" s="112" t="s">
        <v>31</v>
      </c>
      <c r="D50" s="110" t="s">
        <v>2679</v>
      </c>
      <c r="E50" s="145">
        <v>42044</v>
      </c>
      <c r="F50" s="145">
        <v>42353</v>
      </c>
      <c r="G50" s="160">
        <f t="shared" si="2"/>
        <v>10.3</v>
      </c>
      <c r="H50" s="119" t="s">
        <v>2681</v>
      </c>
      <c r="I50" s="113" t="s">
        <v>163</v>
      </c>
      <c r="J50" s="113" t="s">
        <v>165</v>
      </c>
      <c r="K50" s="116">
        <v>291827000</v>
      </c>
      <c r="L50" s="115"/>
      <c r="M50" s="117"/>
      <c r="N50" s="115" t="s">
        <v>27</v>
      </c>
      <c r="O50" s="115" t="s">
        <v>26</v>
      </c>
      <c r="P50" s="78"/>
    </row>
    <row r="51" spans="1:16" s="6" customFormat="1" ht="24.75" customHeight="1" outlineLevel="1" x14ac:dyDescent="0.25">
      <c r="A51" s="143">
        <v>4</v>
      </c>
      <c r="B51" s="111" t="s">
        <v>2676</v>
      </c>
      <c r="C51" s="112" t="s">
        <v>31</v>
      </c>
      <c r="D51" s="110" t="s">
        <v>2680</v>
      </c>
      <c r="E51" s="145">
        <v>42426</v>
      </c>
      <c r="F51" s="145">
        <v>42735</v>
      </c>
      <c r="G51" s="160">
        <f t="shared" ref="G51:G107" si="3">IF(AND(E51&lt;&gt;"",F51&lt;&gt;""),((F51-E51)/30),"")</f>
        <v>10.3</v>
      </c>
      <c r="H51" s="114" t="s">
        <v>2684</v>
      </c>
      <c r="I51" s="113" t="s">
        <v>163</v>
      </c>
      <c r="J51" s="113" t="s">
        <v>165</v>
      </c>
      <c r="K51" s="116">
        <v>544474500</v>
      </c>
      <c r="L51" s="115"/>
      <c r="M51" s="117"/>
      <c r="N51" s="115" t="s">
        <v>27</v>
      </c>
      <c r="O51" s="115" t="s">
        <v>26</v>
      </c>
      <c r="P51" s="78"/>
    </row>
    <row r="52" spans="1:16" s="7" customFormat="1" ht="24.75" customHeight="1" outlineLevel="1" x14ac:dyDescent="0.25">
      <c r="A52" s="144">
        <v>5</v>
      </c>
      <c r="B52" s="111" t="s">
        <v>2676</v>
      </c>
      <c r="C52" s="112" t="s">
        <v>31</v>
      </c>
      <c r="D52" s="110" t="s">
        <v>2685</v>
      </c>
      <c r="E52" s="145">
        <v>42810</v>
      </c>
      <c r="F52" s="145">
        <v>43056</v>
      </c>
      <c r="G52" s="160">
        <f t="shared" si="3"/>
        <v>8.1999999999999993</v>
      </c>
      <c r="H52" s="119" t="s">
        <v>2686</v>
      </c>
      <c r="I52" s="113" t="s">
        <v>163</v>
      </c>
      <c r="J52" s="113" t="s">
        <v>165</v>
      </c>
      <c r="K52" s="116">
        <v>442616670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1.4999999999999999E-2</v>
      </c>
      <c r="G179" s="165">
        <f>IF(F179&gt;0,SUM(E179+F179),"")</f>
        <v>3.5000000000000003E-2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52670854.985000007</v>
      </c>
      <c r="F185" s="92"/>
      <c r="G185" s="93"/>
      <c r="H185" s="88"/>
      <c r="I185" s="90" t="s">
        <v>2627</v>
      </c>
      <c r="J185" s="166">
        <f>+SUM(M179:M183)</f>
        <v>0.02</v>
      </c>
      <c r="K185" s="202" t="s">
        <v>2628</v>
      </c>
      <c r="L185" s="202"/>
      <c r="M185" s="94">
        <f>+J185*(SUM(K20:K35))</f>
        <v>30097631.420000002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42284</v>
      </c>
      <c r="D193" s="5"/>
      <c r="E193" s="126">
        <v>1637</v>
      </c>
      <c r="F193" s="5"/>
      <c r="G193" s="5"/>
      <c r="H193" s="147" t="s">
        <v>2687</v>
      </c>
      <c r="J193" s="5"/>
      <c r="K193" s="127">
        <v>41346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2692</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2020-12-29T22:53:19Z</cp:lastPrinted>
  <dcterms:created xsi:type="dcterms:W3CDTF">2020-10-14T21:57:42Z</dcterms:created>
  <dcterms:modified xsi:type="dcterms:W3CDTF">2020-12-29T22:54:44Z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