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6. Medio Baudo _ Bajo Baudo\"/>
    </mc:Choice>
  </mc:AlternateContent>
  <xr:revisionPtr revIDLastSave="0" documentId="13_ncr:1_{41A3EB24-A574-4F6F-8E65-C9BCBD5A96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<sst xmlns="http://schemas.openxmlformats.org/spreadsheetml/2006/main" count="3370" uniqueCount="2702">
  <si>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</si>
  <si>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</si>
  <si>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</si>
  <si>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</si>
  <si>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</si>
  <si>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</si>
  <si>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</si>
  <si>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</si>
  <si>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</si>
  <si>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</si>
  <si>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</si>
  <si>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</si>
  <si>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</si>
  <si>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</si>
  <si>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</si>
  <si>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</si>
  <si>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</si>
  <si>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</si>
  <si>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</si>
  <si>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</si>
  <si>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</si>
  <si>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</si>
  <si>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</si>
  <si>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</si>
  <si>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</si>
  <si>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</si>
  <si>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</si>
  <si>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</si>
  <si>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</si>
  <si>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</si>
  <si>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</si>
  <si>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</si>
  <si>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</si>
  <si>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</si>
  <si>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</si>
  <si>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</si>
  <si>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</si>
  <si>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</si>
  <si>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</si>
  <si>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</si>
  <si>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</si>
  <si>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</si>
  <si>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</si>
  <si>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</si>
  <si>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</si>
  <si>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</si>
  <si>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</si>
  <si>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</si>
  <si>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</si>
  <si>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</si>
  <si>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</si>
  <si>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</si>
  <si>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</si>
  <si>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</si>
  <si>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</si>
  <si>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</si>
  <si>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</si>
  <si>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</si>
  <si>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</si>
  <si>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</si>
  <si>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</si>
  <si>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</si>
  <si>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</si>
  <si>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</si>
  <si>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</si>
  <si>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</si>
  <si>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</si>
  <si>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</si>
  <si>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</si>
  <si>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</si>
  <si>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</si>
  <si>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</si>
  <si>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</si>
  <si>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</si>
  <si>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</si>
  <si>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</si>
  <si>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</si>
  <si>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</si>
  <si>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</si>
  <si>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</si>
  <si>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</si>
  <si>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</si>
  <si>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</si>
  <si>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</si>
  <si>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</si>
  <si>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</si>
  <si>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</si>
  <si>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</si>
  <si>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</si>
  <si>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</si>
  <si>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</si>
  <si>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</si>
  <si>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</si>
  <si>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</si>
  <si>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</si>
  <si>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</si>
  <si>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</si>
  <si>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</si>
  <si>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</si>
  <si>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</si>
  <si>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</si>
  <si>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</si>
  <si>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</si>
  <si>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</si>
  <si>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</si>
  <si>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</si>
  <si>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</si>
  <si>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</si>
  <si>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</si>
  <si>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</si>
  <si>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</si>
  <si>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</si>
  <si>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</si>
  <si>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</si>
  <si>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</si>
  <si>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</si>
  <si>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</si>
  <si>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</si>
  <si>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</si>
  <si>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</si>
  <si>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</si>
  <si>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</si>
  <si>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</si>
  <si>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</si>
  <si>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</si>
  <si>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</si>
  <si>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</si>
  <si>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</si>
  <si>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</si>
  <si>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</si>
  <si>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</si>
  <si>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</si>
  <si>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</si>
  <si>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</si>
  <si>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</si>
  <si>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</si>
  <si>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</si>
  <si>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</si>
  <si>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</si>
  <si>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</si>
  <si>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</si>
  <si>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</si>
  <si>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</si>
  <si>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</si>
  <si>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</si>
  <si>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</si>
  <si>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</si>
  <si>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</si>
  <si>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</si>
  <si>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</si>
  <si>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</si>
  <si>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</si>
  <si>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</si>
  <si>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</si>
  <si>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</si>
  <si>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</si>
  <si>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</si>
  <si>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</si>
  <si>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</si>
  <si>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</si>
  <si>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</si>
  <si>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</si>
  <si>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</si>
  <si>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</si>
  <si>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</si>
  <si>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</si>
  <si>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</si>
  <si>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</si>
  <si>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</si>
  <si>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</si>
  <si>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</si>
  <si>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</si>
  <si>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</si>
  <si>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</si>
  <si>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</si>
  <si>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</si>
  <si>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</si>
  <si>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</si>
  <si>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</si>
  <si>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</si>
  <si>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</si>
  <si>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</si>
  <si>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</si>
  <si>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</si>
  <si>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</si>
  <si>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</si>
  <si>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</si>
  <si>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</si>
  <si>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</si>
  <si>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</si>
  <si>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</si>
  <si>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</si>
  <si>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</si>
  <si>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</si>
  <si>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</si>
  <si>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</si>
  <si>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</si>
  <si>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</si>
  <si>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</si>
  <si>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</si>
  <si>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</si>
  <si>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</si>
  <si>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</si>
  <si>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</si>
  <si>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</si>
  <si>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</si>
  <si>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</si>
  <si>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</si>
  <si>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</si>
  <si>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</si>
  <si>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</si>
  <si>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</si>
  <si>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</si>
  <si>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</si>
  <si>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</si>
  <si>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</si>
  <si>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</si>
  <si>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</si>
  <si>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</si>
  <si>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</si>
  <si>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</si>
  <si>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</si>
  <si>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</si>
  <si>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</si>
  <si>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</si>
  <si>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</si>
  <si>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</si>
  <si>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</si>
  <si>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</si>
  <si>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</si>
  <si>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</si>
  <si>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</si>
  <si>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</si>
  <si>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</si>
  <si>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</si>
  <si>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</si>
  <si>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</si>
  <si>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</si>
  <si>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</si>
  <si>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</si>
  <si>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</si>
  <si>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</si>
  <si>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</si>
  <si>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</si>
  <si>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</si>
  <si>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</si>
  <si>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</si>
  <si>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</si>
  <si>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</si>
  <si>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</si>
  <si>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</si>
  <si>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</si>
  <si>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</si>
  <si>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</si>
  <si>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</si>
  <si>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</si>
  <si>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</si>
  <si>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</si>
  <si>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</si>
  <si>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</si>
  <si>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</si>
  <si>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</si>
  <si>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</si>
  <si>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</si>
  <si>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</si>
  <si>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</si>
  <si>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</si>
  <si>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</si>
  <si>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</si>
  <si>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</si>
  <si>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</si>
  <si>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</si>
  <si>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</si>
  <si>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</si>
  <si>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</si>
  <si>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</si>
  <si>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</si>
  <si>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</si>
  <si>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</si>
  <si>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</si>
  <si>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</si>
  <si>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</si>
  <si>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</si>
  <si>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</si>
  <si>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</si>
  <si>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</si>
  <si>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</si>
  <si>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</si>
  <si>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</si>
  <si>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</si>
  <si>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</si>
  <si>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</si>
  <si>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</si>
  <si>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</si>
  <si>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</si>
  <si>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</si>
  <si>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</si>
  <si>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</si>
  <si>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</si>
  <si>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</si>
  <si>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</si>
  <si>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</si>
  <si>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</si>
  <si>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</si>
  <si>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</si>
  <si>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</si>
  <si>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</si>
  <si>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</si>
  <si>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</si>
  <si>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</si>
  <si>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</si>
  <si>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</si>
  <si>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</si>
  <si>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</si>
  <si>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</si>
  <si>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</si>
  <si>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</si>
  <si>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</si>
  <si>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</si>
  <si>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</si>
  <si>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</si>
  <si>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</si>
  <si>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</si>
  <si>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</si>
  <si>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</si>
  <si>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</si>
  <si>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</si>
  <si>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</si>
  <si>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</si>
  <si>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</si>
  <si>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</si>
  <si>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</si>
  <si>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</si>
  <si>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</si>
  <si>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</si>
  <si>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</si>
  <si>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</si>
  <si>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</si>
  <si>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</si>
  <si>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</si>
  <si>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</si>
  <si>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</si>
  <si>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</si>
  <si>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</si>
  <si>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</si>
  <si>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</si>
  <si>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</si>
  <si>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</si>
  <si>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</si>
  <si>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</si>
  <si>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</si>
  <si>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</si>
  <si>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</si>
  <si>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</si>
  <si>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</si>
  <si>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</si>
  <si>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</si>
  <si>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</si>
  <si>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</si>
  <si>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</si>
  <si>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</si>
  <si>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</si>
  <si>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</si>
  <si>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</si>
  <si>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</si>
  <si>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</si>
  <si>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</si>
  <si>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</si>
  <si>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</si>
  <si>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</si>
  <si>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</si>
  <si>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</si>
  <si>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</si>
  <si>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</si>
  <si>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</si>
  <si>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</si>
  <si>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</si>
  <si>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</si>
  <si>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</si>
  <si>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</si>
  <si>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</si>
  <si>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</si>
  <si>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</si>
  <si>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</si>
  <si>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</si>
  <si>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</si>
  <si>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</si>
  <si>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</si>
  <si>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</si>
  <si>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</si>
  <si>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</si>
  <si>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</si>
  <si>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</si>
  <si>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</si>
  <si>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</si>
  <si>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</si>
  <si>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</si>
  <si>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</si>
  <si>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</si>
  <si>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</si>
  <si>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</si>
  <si>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</si>
  <si>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</si>
  <si>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</si>
  <si>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</si>
  <si>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</si>
  <si>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</si>
  <si>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</si>
  <si>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</si>
  <si>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</si>
  <si>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</si>
  <si>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</si>
  <si>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</si>
  <si>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</si>
  <si>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</si>
  <si>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</si>
  <si>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</si>
  <si>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</si>
  <si>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</si>
  <si>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</si>
  <si>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</si>
  <si>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</si>
  <si>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</si>
  <si>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</si>
  <si>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</si>
  <si>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</si>
  <si>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</si>
  <si>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</si>
  <si>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</si>
  <si>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</si>
  <si>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</si>
  <si>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</si>
  <si>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</si>
  <si>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</si>
  <si>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</si>
  <si>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</si>
  <si>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</si>
  <si>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</si>
  <si>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</si>
  <si>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</si>
  <si>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</si>
  <si>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</si>
  <si>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</si>
  <si>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</si>
  <si>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</si>
  <si>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</si>
  <si>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</si>
  <si>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</si>
  <si>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</si>
  <si>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</si>
  <si>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</si>
  <si>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</si>
  <si>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</si>
  <si>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</si>
  <si>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</si>
  <si>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</si>
  <si>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</si>
  <si>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</si>
  <si>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</si>
  <si>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</si>
  <si>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</si>
  <si>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</si>
  <si>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</si>
  <si>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</si>
  <si>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</si>
  <si>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</si>
  <si>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</si>
  <si>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</si>
  <si>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</si>
  <si>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</si>
  <si>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</si>
  <si>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</si>
  <si>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</si>
  <si>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</si>
  <si>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</si>
  <si>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</si>
  <si>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</si>
  <si>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</si>
  <si>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</si>
  <si>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</si>
  <si>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</si>
  <si>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</si>
  <si>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</si>
  <si>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</si>
  <si>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</si>
  <si>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</si>
  <si>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</si>
  <si>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</si>
  <si>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</si>
  <si>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</si>
  <si>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</si>
  <si>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</si>
  <si>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</si>
  <si>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</si>
  <si>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</si>
  <si>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</si>
  <si>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</si>
  <si>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</si>
  <si>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</si>
  <si>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</si>
  <si>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</si>
  <si>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</si>
  <si>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</si>
  <si>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</si>
  <si>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</si>
  <si>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</si>
  <si>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</si>
  <si>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</si>
  <si>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</si>
  <si>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</si>
  <si>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</si>
  <si>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</si>
  <si>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</si>
  <si>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</si>
  <si>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</si>
  <si>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</si>
  <si>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</si>
  <si>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</si>
  <si>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</si>
  <si>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</si>
  <si>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</si>
  <si>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</si>
  <si>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</si>
  <si>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</si>
  <si>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</si>
  <si>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</si>
  <si>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</si>
  <si>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</si>
  <si>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</si>
  <si>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</si>
  <si>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</si>
  <si>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</si>
  <si>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</si>
  <si>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</si>
  <si>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</si>
  <si>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</si>
  <si>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</si>
  <si>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</si>
  <si>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</si>
  <si>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</si>
  <si>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</si>
  <si>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</si>
  <si>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</si>
  <si>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</si>
  <si>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</si>
  <si>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</si>
  <si>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</si>
  <si>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</si>
  <si>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</si>
  <si>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</si>
  <si>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</si>
  <si>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</si>
  <si>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</si>
  <si>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</si>
  <si>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</si>
  <si>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</si>
  <si>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</si>
  <si>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</si>
  <si>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</si>
  <si>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</si>
  <si>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</si>
  <si>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</si>
  <si>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</si>
  <si>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</si>
  <si>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</si>
  <si>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</si>
  <si>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</si>
  <si>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</si>
  <si>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</si>
  <si>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</si>
  <si>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</si>
  <si>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</si>
  <si>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</si>
  <si>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</si>
  <si>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</si>
  <si>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</si>
  <si>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</si>
  <si>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</si>
  <si>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</si>
  <si>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</si>
  <si>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</si>
  <si>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</si>
  <si>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</si>
  <si>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</si>
  <si>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</si>
  <si>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</si>
  <si>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</si>
  <si>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</si>
  <si>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</si>
  <si>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</si>
  <si>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</si>
  <si>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</si>
  <si>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</si>
  <si>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</si>
  <si>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</si>
  <si>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</si>
  <si>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</si>
  <si>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</si>
  <si>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</si>
  <si>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</si>
  <si>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</si>
  <si>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</si>
  <si>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</si>
  <si>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</si>
  <si>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</si>
  <si>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</si>
  <si>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</si>
  <si>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</si>
  <si>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</si>
  <si>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</si>
  <si>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</si>
  <si>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</si>
  <si>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</si>
  <si>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</si>
  <si>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</si>
  <si>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</si>
  <si>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</si>
  <si>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</si>
  <si>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</si>
  <si>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</si>
  <si>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</si>
  <si>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</si>
  <si>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</si>
  <si>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</si>
  <si>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</si>
  <si>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</si>
  <si>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</si>
  <si>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</si>
  <si>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</si>
  <si>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</si>
  <si>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</si>
  <si>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</si>
  <si>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</si>
  <si>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</si>
  <si>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</si>
  <si>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</si>
  <si>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</si>
  <si>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</si>
  <si>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</si>
  <si>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</si>
  <si>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</si>
  <si>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</si>
  <si>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</si>
  <si>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</si>
  <si>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</si>
  <si>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</si>
  <si>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</si>
  <si>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</si>
  <si>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</si>
  <si>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</si>
  <si>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</si>
  <si>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</si>
  <si>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</si>
  <si>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</si>
  <si>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</si>
  <si>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</si>
  <si>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</si>
  <si>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</si>
  <si>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</si>
  <si>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</si>
  <si>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</si>
  <si>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</si>
  <si>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</si>
  <si>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</si>
  <si>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</si>
  <si>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</si>
  <si>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</si>
  <si>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</si>
  <si>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</si>
  <si>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</si>
  <si>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</si>
  <si>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</si>
  <si>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</si>
  <si>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</si>
  <si>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</si>
  <si>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</si>
  <si>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</si>
  <si>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</si>
  <si>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</si>
  <si>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</si>
  <si>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</si>
  <si>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</si>
  <si>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</si>
  <si>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</si>
  <si>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</si>
  <si>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</si>
  <si>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</si>
  <si>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</si>
  <si>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</si>
  <si>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</si>
  <si>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</si>
  <si>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</si>
  <si>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</si>
  <si>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</si>
  <si>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</si>
  <si>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</si>
  <si>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</si>
  <si>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</si>
  <si>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</si>
  <si>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</si>
  <si>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</si>
  <si>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</si>
  <si>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</si>
  <si>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</si>
  <si>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</si>
  <si>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</si>
  <si>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</si>
  <si>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</si>
  <si>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</si>
  <si>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</si>
  <si>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</si>
  <si>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</si>
  <si>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</si>
  <si>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</si>
  <si>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</si>
  <si>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</si>
  <si>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</si>
  <si>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</si>
  <si>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</si>
  <si>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</si>
  <si>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</si>
  <si>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</si>
  <si>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</si>
  <si>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</si>
  <si>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</si>
  <si>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</si>
  <si>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</si>
  <si>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</si>
  <si>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</si>
  <si>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</si>
  <si>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</si>
  <si>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</si>
  <si>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</si>
  <si>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</si>
  <si>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</si>
  <si>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</si>
  <si>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</si>
  <si>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</si>
  <si>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</si>
  <si>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</si>
  <si>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</si>
  <si>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</si>
  <si>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</si>
  <si>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</si>
  <si>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</si>
  <si>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</si>
  <si>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</si>
  <si>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</si>
  <si>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</si>
  <si>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</si>
  <si>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</si>
  <si>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</si>
  <si>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</si>
  <si>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</si>
  <si>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</si>
  <si>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</si>
  <si>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</si>
  <si>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</si>
  <si>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</si>
  <si>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</si>
  <si>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</si>
  <si>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</si>
  <si>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</si>
  <si>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</si>
  <si>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</si>
  <si>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</si>
  <si>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</si>
  <si>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</si>
  <si>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</si>
  <si>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</si>
  <si>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</si>
  <si>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</si>
  <si>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</si>
  <si>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</si>
  <si>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</si>
  <si>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</si>
  <si>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</si>
  <si>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</si>
  <si>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</si>
  <si>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</si>
  <si>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</si>
  <si>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</si>
  <si>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</si>
  <si>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</si>
  <si>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</si>
  <si>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</si>
  <si>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</si>
  <si>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</si>
  <si>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</si>
  <si>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</si>
  <si>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</si>
  <si>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</si>
  <si>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</si>
  <si>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</si>
  <si>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</si>
  <si>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</si>
  <si>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</si>
  <si>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</si>
  <si>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</si>
  <si>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</si>
  <si>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</si>
  <si>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</si>
  <si>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</si>
  <si>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</si>
  <si>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</si>
  <si>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</si>
  <si>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</si>
  <si>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</si>
  <si>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</si>
  <si>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</si>
  <si>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</si>
  <si>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</si>
  <si>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</si>
  <si>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</si>
  <si>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</si>
  <si>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</si>
  <si>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</si>
  <si>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</si>
  <si>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</si>
  <si>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</si>
  <si>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</si>
  <si>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</si>
  <si>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</si>
  <si>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</si>
  <si>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</si>
  <si>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</si>
  <si>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</si>
  <si>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</si>
  <si>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</si>
  <si>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</si>
  <si>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</si>
  <si>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</si>
  <si>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</si>
  <si>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</si>
  <si>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</si>
  <si>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</si>
  <si>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</si>
  <si>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</si>
  <si>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</si>
  <si>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</si>
  <si>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</si>
  <si>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</si>
  <si>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</si>
  <si>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</si>
  <si>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</si>
  <si>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</si>
  <si>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</si>
  <si>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</si>
  <si>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</si>
  <si>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</si>
  <si>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</si>
  <si>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</si>
  <si>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</si>
  <si>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</si>
  <si>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</si>
  <si>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</si>
  <si>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</si>
  <si>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</si>
  <si>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</si>
  <si>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</si>
  <si>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</si>
  <si>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</si>
  <si>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</si>
  <si>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</si>
  <si>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</si>
  <si>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</si>
  <si>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</si>
  <si>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</si>
  <si>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</si>
  <si>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</si>
  <si>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</si>
  <si>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</si>
  <si>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</si>
  <si>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</si>
  <si>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</si>
  <si>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</si>
  <si>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</si>
  <si>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</si>
  <si>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</si>
  <si>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</si>
  <si>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</si>
  <si>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</si>
  <si>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</si>
  <si>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</si>
  <si>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</si>
  <si>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</si>
  <si>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</si>
  <si>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</si>
  <si>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</si>
  <si>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</si>
  <si>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</si>
  <si>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</si>
  <si>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</si>
  <si>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</si>
  <si>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</si>
  <si>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</si>
  <si>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</si>
  <si>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</si>
  <si>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</si>
  <si>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</si>
  <si>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</si>
  <si>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</si>
  <si>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</si>
  <si>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</si>
  <si>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</si>
  <si>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</si>
  <si>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</si>
  <si>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</si>
  <si>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</si>
  <si>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</si>
  <si>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</si>
  <si>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</si>
  <si>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</si>
  <si>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</si>
  <si>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</si>
  <si>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</si>
  <si>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</si>
  <si>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</si>
  <si>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</si>
  <si>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</si>
  <si>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</si>
  <si>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</si>
  <si>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</si>
  <si>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</si>
  <si>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</si>
  <si>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</si>
  <si>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</si>
  <si>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</si>
  <si>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</si>
  <si>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</si>
  <si>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</si>
  <si>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</si>
  <si>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</si>
  <si>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</si>
  <si>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</si>
  <si>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</si>
  <si>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</si>
  <si>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</si>
  <si>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</si>
  <si>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</si>
  <si>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</si>
  <si>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</si>
  <si>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</si>
  <si>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</si>
  <si>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</si>
  <si>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</si>
  <si>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</si>
  <si>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</si>
  <si>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</si>
  <si>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</si>
  <si>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</si>
  <si>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</si>
  <si>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</si>
  <si>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</si>
  <si>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</si>
  <si>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</si>
  <si>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</si>
  <si>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</si>
  <si>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</si>
  <si>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</si>
  <si>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</si>
  <si>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</si>
  <si>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</si>
  <si>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</si>
  <si>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</si>
  <si>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</si>
  <si>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</si>
  <si>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</si>
  <si>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</si>
  <si>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</si>
  <si>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</si>
  <si>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</si>
  <si>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</si>
  <si>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</si>
  <si>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</si>
  <si>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</si>
  <si>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</si>
  <si>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</si>
  <si>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</si>
  <si>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</si>
  <si>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</si>
  <si>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</si>
  <si>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</si>
  <si>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</si>
  <si>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</si>
  <si>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</si>
  <si>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</si>
  <si>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</si>
  <si>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</si>
  <si>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</si>
  <si>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</si>
  <si>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</si>
  <si>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</si>
  <si>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</si>
  <si>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</si>
  <si>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</si>
  <si>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</si>
  <si>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</si>
  <si>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</si>
  <si>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</si>
  <si>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</si>
  <si>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</si>
  <si>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</si>
  <si>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</si>
  <si>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</si>
  <si>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</si>
  <si>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</si>
  <si>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</si>
  <si>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</si>
  <si>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</si>
  <si>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</si>
  <si>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</si>
  <si>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</si>
  <si>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</si>
  <si>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</si>
  <si>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</si>
  <si>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</si>
  <si>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</si>
  <si>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</si>
  <si>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</si>
  <si>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</si>
  <si>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</si>
  <si>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</si>
  <si>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</si>
  <si>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</si>
  <si>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</si>
  <si>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</si>
  <si>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</si>
  <si>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</si>
  <si>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</si>
  <si>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</si>
  <si>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</si>
  <si>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</si>
  <si>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</si>
  <si>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</si>
  <si>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</si>
  <si>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</si>
  <si>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</si>
  <si>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</si>
  <si>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</si>
  <si>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</si>
  <si>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</si>
  <si>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</si>
  <si>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</si>
  <si>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</si>
  <si>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</si>
  <si>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</si>
  <si>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</si>
  <si>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</si>
  <si>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</si>
  <si>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</si>
  <si>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</si>
  <si>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</si>
  <si>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</si>
  <si>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</si>
  <si>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</si>
  <si>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</si>
  <si>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</si>
  <si>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</si>
  <si>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</si>
  <si>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</si>
  <si>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</si>
  <si>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</si>
  <si>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</si>
  <si>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</si>
  <si>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</si>
  <si>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</si>
  <si>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</si>
  <si>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</si>
  <si>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</si>
  <si>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</si>
  <si>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</si>
  <si>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</si>
  <si>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</si>
  <si>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</si>
  <si>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</si>
  <si>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</si>
  <si>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</si>
  <si>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</si>
  <si>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</si>
  <si>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</si>
  <si>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</si>
  <si>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</si>
  <si>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</si>
  <si>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</si>
  <si>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</si>
  <si>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</si>
  <si>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</si>
  <si>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</si>
  <si>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</si>
  <si>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</si>
  <si>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</si>
  <si>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</si>
  <si>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</si>
  <si>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</si>
  <si>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</si>
  <si>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</si>
  <si>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</si>
  <si>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</si>
  <si>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</si>
  <si>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</si>
  <si>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</si>
  <si>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</si>
  <si>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</si>
  <si>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</si>
  <si>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</si>
  <si>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</si>
  <si>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</si>
  <si>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</si>
  <si>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</si>
  <si>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</si>
  <si>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</si>
  <si>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</si>
  <si>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</si>
  <si>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</si>
  <si>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</si>
  <si>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</si>
  <si>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</si>
  <si>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</si>
  <si>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</si>
  <si>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</si>
  <si>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</si>
  <si>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</si>
  <si>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</si>
  <si>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</si>
  <si>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</si>
  <si>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</si>
  <si>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</si>
  <si>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</si>
  <si>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</si>
  <si>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</si>
  <si>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</si>
  <si>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</si>
  <si>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</si>
  <si>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</si>
  <si>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</si>
  <si>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</si>
  <si>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</si>
  <si>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</si>
  <si>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</si>
  <si>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</si>
  <si>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</si>
  <si>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</si>
  <si>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</si>
  <si>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</si>
  <si>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</si>
  <si>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</si>
  <si>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</si>
  <si>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</si>
  <si>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</si>
  <si>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</si>
  <si>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</si>
  <si>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</si>
  <si>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</si>
  <si>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</si>
  <si>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</si>
  <si>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</si>
  <si>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</si>
  <si>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</si>
  <si>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</si>
  <si>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</si>
  <si>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</si>
  <si>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</si>
  <si>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</si>
  <si>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</si>
  <si>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</si>
  <si>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</si>
  <si>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</si>
  <si>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</si>
  <si>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</si>
  <si>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</si>
  <si>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</si>
  <si>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</si>
  <si>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</si>
  <si>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</si>
  <si>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</si>
  <si>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</si>
  <si>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</si>
  <si>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</si>
  <si>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</si>
  <si>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</si>
  <si>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</si>
  <si>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</si>
  <si>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</si>
  <si>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</si>
  <si>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</si>
  <si>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</si>
  <si>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</si>
  <si>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</si>
  <si>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</si>
  <si>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</si>
  <si>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</si>
  <si>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</si>
  <si>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</si>
  <si>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</si>
  <si>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</si>
  <si>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</si>
  <si>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</si>
  <si>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</si>
  <si>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</si>
  <si>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</si>
  <si>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</si>
  <si>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</si>
  <si>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</si>
  <si>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</si>
  <si>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</si>
  <si>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</si>
  <si>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</si>
  <si>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</si>
  <si>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</si>
  <si>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</si>
  <si>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</si>
  <si>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</si>
  <si>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</si>
  <si>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</si>
  <si>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</si>
  <si>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</si>
  <si>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</si>
  <si>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</si>
  <si>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</si>
  <si>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</si>
  <si>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</si>
  <si>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</si>
  <si>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</si>
  <si>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</si>
  <si>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</si>
  <si>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</si>
  <si>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</si>
  <si>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</si>
  <si>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</si>
  <si>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</si>
  <si>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</si>
  <si>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</si>
  <si>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</si>
  <si>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</si>
  <si>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</si>
  <si>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</si>
  <si>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</si>
  <si>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</si>
  <si>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</si>
  <si>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</si>
  <si>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</si>
  <si>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</si>
  <si>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</si>
  <si>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</si>
  <si>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</si>
  <si>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</si>
  <si>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</si>
  <si>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</si>
  <si>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</si>
  <si>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</si>
  <si>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</si>
  <si>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</si>
  <si>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</si>
  <si>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</si>
  <si>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</si>
  <si>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</si>
  <si>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</si>
  <si>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</si>
  <si>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</si>
  <si>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</si>
  <si>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</si>
  <si>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</si>
  <si>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</si>
  <si>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</si>
  <si>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</si>
  <si>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</si>
  <si>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</si>
  <si>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</si>
  <si>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</si>
  <si>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</si>
  <si>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</si>
  <si>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</si>
  <si>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</si>
  <si>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</si>
  <si>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</si>
  <si>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</si>
  <si>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</si>
  <si>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</si>
  <si>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</si>
  <si>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</si>
  <si>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</si>
  <si>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</si>
  <si>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</si>
  <si>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</si>
  <si>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</si>
  <si>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</si>
  <si>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</si>
  <si>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</si>
  <si>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</si>
  <si>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</si>
  <si>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</si>
  <si>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</si>
  <si>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</si>
  <si>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</si>
  <si>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</si>
  <si>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</si>
  <si>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</si>
  <si>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</si>
  <si>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</si>
  <si>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</si>
  <si>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</si>
  <si>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</si>
  <si>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</si>
  <si>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</si>
  <si>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</si>
  <si>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</si>
  <si>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</si>
  <si>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</si>
  <si>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</si>
  <si>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</si>
  <si>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</si>
  <si>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</si>
  <si>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</si>
  <si>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</si>
  <si>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</si>
  <si>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</si>
  <si>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</si>
  <si>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</si>
  <si>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</si>
  <si>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</si>
  <si>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</si>
  <si>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</si>
  <si>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</si>
  <si>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</si>
  <si>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</si>
  <si>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</si>
  <si>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</si>
  <si>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</si>
  <si>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</si>
  <si>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</si>
  <si>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</si>
  <si>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</si>
  <si>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</si>
  <si>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</si>
  <si>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</si>
  <si>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</si>
  <si>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</si>
  <si>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</si>
  <si>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</si>
  <si>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</si>
  <si>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</si>
  <si>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</si>
  <si>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</si>
  <si>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</si>
  <si>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</si>
  <si>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</si>
  <si>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</si>
  <si>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</si>
  <si>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</si>
  <si>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</si>
  <si>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</si>
  <si>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</si>
  <si>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</si>
  <si>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</si>
  <si>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</si>
  <si>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</si>
  <si>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</si>
  <si>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</si>
  <si>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</si>
  <si>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</si>
  <si>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</si>
  <si>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</si>
  <si>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</si>
  <si>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</si>
  <si>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</si>
  <si>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</si>
  <si>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</si>
  <si>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</si>
  <si>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</si>
  <si>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</si>
  <si>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</si>
  <si>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</si>
  <si>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</si>
  <si>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</si>
  <si>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</si>
  <si>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</si>
  <si>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</si>
  <si>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</si>
  <si>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</si>
  <si>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</si>
  <si>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</si>
  <si>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</si>
  <si>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</si>
  <si>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</si>
  <si>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</si>
  <si>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</si>
  <si>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</si>
  <si>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</si>
  <si>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</si>
  <si>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</si>
  <si>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</si>
  <si>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</si>
  <si>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</si>
  <si>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</si>
  <si>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</si>
  <si>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</si>
  <si>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</si>
  <si>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</si>
  <si>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</si>
  <si>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</si>
  <si>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</si>
  <si>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</si>
  <si>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</si>
  <si>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</si>
  <si>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</si>
  <si>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</si>
  <si>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</si>
  <si>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</si>
  <si>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</si>
  <si>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</si>
  <si>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</si>
  <si>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</si>
  <si>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</si>
  <si>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</si>
  <si>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</si>
  <si>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</si>
  <si>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</si>
  <si>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</si>
  <si>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</si>
  <si>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</si>
  <si>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</si>
  <si>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</si>
  <si>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</si>
  <si>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</si>
  <si>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</si>
  <si>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</si>
  <si>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</si>
  <si>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</si>
  <si>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</si>
  <si>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</si>
  <si>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</si>
  <si>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</si>
  <si>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</si>
  <si>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</si>
  <si>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</si>
  <si>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</si>
  <si>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</si>
  <si>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</si>
  <si>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</si>
  <si>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</si>
  <si>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</si>
  <si>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</si>
  <si>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</si>
  <si>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</si>
  <si>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</si>
  <si>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</si>
  <si>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</si>
  <si>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</si>
  <si>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</si>
  <si>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</si>
  <si>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</si>
  <si>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</si>
  <si>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</si>
  <si>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</si>
  <si>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</si>
  <si>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</si>
  <si>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</si>
  <si>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</si>
  <si>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</si>
  <si>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</si>
  <si>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</si>
  <si>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</si>
  <si>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</si>
  <si>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</si>
  <si>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</si>
  <si>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</si>
  <si>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</si>
  <si>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</si>
  <si>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</si>
  <si>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</si>
  <si>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</si>
  <si>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</si>
  <si>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</si>
  <si>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</si>
  <si>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</si>
  <si>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</si>
  <si>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</si>
  <si>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</si>
  <si>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</si>
  <si>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</si>
  <si>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</si>
  <si>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</si>
  <si>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</si>
  <si>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</si>
  <si>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</si>
  <si>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</si>
  <si>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</si>
  <si>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</si>
  <si>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</si>
  <si>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</si>
  <si>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</si>
  <si>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</si>
  <si>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</si>
  <si>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</si>
  <si>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</si>
  <si>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</si>
  <si>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</si>
  <si>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</si>
  <si>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</si>
  <si>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</si>
  <si>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</si>
  <si>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</si>
  <si>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</si>
  <si>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</si>
  <si>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</si>
  <si>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</si>
  <si>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</si>
  <si>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</si>
  <si>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</si>
  <si>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</si>
  <si>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</si>
  <si>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</si>
  <si>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</si>
  <si>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</si>
  <si>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</si>
  <si>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</si>
  <si>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</si>
  <si>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</si>
  <si>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</si>
  <si>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</si>
  <si>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</si>
  <si>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</si>
  <si>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</si>
  <si>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</si>
  <si>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</si>
  <si>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</si>
  <si>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</si>
  <si>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</si>
  <si>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</si>
  <si>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</si>
  <si>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</si>
  <si>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</si>
  <si>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</si>
  <si>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</si>
  <si>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</si>
  <si>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</si>
  <si>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</si>
  <si>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</si>
  <si>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</si>
  <si>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</si>
  <si>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</si>
  <si>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</si>
  <si>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</si>
  <si>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</si>
  <si>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</si>
  <si>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</si>
  <si>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</si>
  <si>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</si>
  <si>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</si>
  <si>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</si>
  <si>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</si>
  <si>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</si>
  <si>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</si>
  <si>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</si>
  <si>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</si>
  <si>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</si>
  <si>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</si>
  <si>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</si>
  <si>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</si>
  <si>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</si>
  <si>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</si>
  <si>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</si>
  <si>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</si>
  <si>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</si>
  <si>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</si>
  <si>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</si>
  <si>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</si>
  <si>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</si>
  <si>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</si>
  <si>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</si>
  <si>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</si>
  <si>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</si>
  <si>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</si>
  <si>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</si>
  <si>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</si>
  <si>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</si>
  <si>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</si>
  <si>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</si>
  <si>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</si>
  <si>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</si>
  <si>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</si>
  <si>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</si>
  <si>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</si>
  <si>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</si>
  <si>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</si>
  <si>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</si>
  <si>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</si>
  <si>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</si>
  <si>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</si>
  <si>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</si>
  <si>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</si>
  <si>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</si>
  <si>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</si>
  <si>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</si>
  <si>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</si>
  <si>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</si>
  <si>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</si>
  <si>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</si>
  <si>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</si>
  <si>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</si>
  <si>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</si>
  <si>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</si>
  <si>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</si>
  <si>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</si>
  <si>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</si>
  <si>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</si>
  <si>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</si>
  <si>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</si>
  <si>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</si>
  <si>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</si>
  <si>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</si>
  <si>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</si>
  <si>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</si>
  <si>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</si>
  <si>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</si>
  <si>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</si>
  <si>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</si>
  <si>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</si>
  <si>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</si>
  <si>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</si>
  <si>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</si>
  <si>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</si>
  <si>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</si>
  <si>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</si>
  <si>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</si>
  <si>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</si>
  <si>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</si>
  <si>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</si>
  <si>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</si>
  <si>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</si>
  <si>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</si>
  <si>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</si>
  <si>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</si>
  <si>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</si>
  <si>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</si>
  <si>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</si>
  <si>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</si>
  <si>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</si>
  <si>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</si>
  <si>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</si>
  <si>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</si>
  <si>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</si>
  <si>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</si>
  <si>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</si>
  <si>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</si>
  <si>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</si>
  <si>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</si>
  <si>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</si>
  <si>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</si>
  <si>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</si>
  <si>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</si>
  <si>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</si>
  <si>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</si>
  <si>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</si>
  <si>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</si>
  <si>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</si>
  <si>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</si>
  <si>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</si>
  <si>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</si>
  <si>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</si>
  <si>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</si>
  <si>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</si>
  <si>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</si>
  <si>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</si>
  <si>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</si>
  <si>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</si>
  <si>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</si>
  <si>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</si>
  <si>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</si>
  <si>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</si>
  <si>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</si>
  <si>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</si>
  <si>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</si>
  <si>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</si>
  <si>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</si>
  <si>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</si>
  <si>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</si>
  <si>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</si>
  <si>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</si>
  <si>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</si>
  <si>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</si>
  <si>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</si>
  <si>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</si>
  <si>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</si>
  <si>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</si>
  <si>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</si>
  <si>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</si>
  <si>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</si>
  <si>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</si>
  <si>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</si>
  <si>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</si>
  <si>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</si>
  <si>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</si>
  <si>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</si>
  <si>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</si>
  <si>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</si>
  <si>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</si>
  <si>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</si>
  <si>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</si>
  <si>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</si>
  <si>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</si>
  <si>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</si>
  <si>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</si>
  <si>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</si>
  <si>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</si>
  <si>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</si>
  <si>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</si>
  <si>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</si>
  <si>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</si>
  <si>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</si>
  <si>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</si>
  <si>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</si>
  <si>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</si>
  <si>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</si>
  <si>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</si>
  <si>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</si>
  <si>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</si>
  <si>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</si>
  <si>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</si>
  <si>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</si>
  <si>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</si>
  <si>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</si>
  <si>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</si>
  <si>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</si>
  <si>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</si>
  <si>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</si>
  <si>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</si>
  <si>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</si>
  <si>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</si>
  <si>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</si>
  <si>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</si>
  <si>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</si>
  <si>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</si>
  <si>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</si>
  <si>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</si>
  <si>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</si>
  <si>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</si>
  <si>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</si>
  <si>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</si>
  <si>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</si>
  <si>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</si>
  <si>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</si>
  <si>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</si>
  <si>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</si>
  <si>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</si>
  <si>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</si>
  <si>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</si>
  <si>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</si>
  <si>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</si>
  <si>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</si>
  <si>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</si>
  <si>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</si>
  <si>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</si>
  <si>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</si>
  <si>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</si>
  <si>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</si>
  <si>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</si>
  <si>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</si>
  <si>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</si>
  <si>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</si>
  <si>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</si>
  <si>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</si>
  <si>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</si>
  <si>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</si>
  <si>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</si>
  <si>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</si>
  <si>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</si>
  <si>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</si>
  <si>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</si>
  <si>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</si>
  <si>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</si>
  <si>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</si>
  <si>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</si>
  <si>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</si>
  <si>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</si>
  <si>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</si>
  <si>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</si>
  <si>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</si>
  <si>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</si>
  <si>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</si>
  <si>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</si>
  <si>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</si>
  <si>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</si>
  <si>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</si>
  <si>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</si>
  <si>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</si>
  <si>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</si>
  <si>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</si>
  <si>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</si>
  <si>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</si>
  <si>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</si>
  <si>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</si>
  <si>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</si>
  <si>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</si>
  <si>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</si>
  <si>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</si>
  <si>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</si>
  <si>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</si>
  <si>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</si>
  <si>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</si>
  <si>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</si>
  <si>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</si>
  <si>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</si>
  <si>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</si>
  <si>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</si>
  <si>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</si>
  <si>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</si>
  <si>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</si>
  <si>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</si>
  <si>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</si>
  <si>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</si>
  <si>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</si>
  <si>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</si>
  <si>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</si>
  <si>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</si>
  <si>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</si>
  <si>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</si>
  <si>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</si>
  <si>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</si>
  <si>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</si>
  <si>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</si>
  <si>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</si>
  <si>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</si>
  <si>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</si>
  <si>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</si>
  <si>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</si>
  <si>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</si>
  <si>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</si>
  <si>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</si>
  <si>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</si>
  <si>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</si>
  <si>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</si>
  <si>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</si>
  <si>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</si>
  <si>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</si>
  <si>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</si>
  <si>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</si>
  <si>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</si>
  <si>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</si>
  <si>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</si>
  <si>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</si>
  <si>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</si>
  <si>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</si>
  <si>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</si>
  <si>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</si>
  <si>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</si>
  <si>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</si>
  <si>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</si>
  <si>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</si>
  <si>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</si>
  <si>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</si>
  <si>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</si>
  <si>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</si>
  <si>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</si>
  <si>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</si>
  <si>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</si>
  <si>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</si>
  <si>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</si>
  <si>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</si>
  <si>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</si>
  <si>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</si>
  <si>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</si>
  <si>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</si>
  <si>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</si>
  <si>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</si>
  <si>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</si>
  <si>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</si>
  <si>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</si>
  <si>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</si>
  <si>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</si>
  <si>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</si>
  <si>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</si>
  <si>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</si>
  <si>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</si>
  <si>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</si>
  <si>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</si>
  <si>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</si>
  <si>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</si>
  <si>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</si>
  <si>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</si>
  <si>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</si>
  <si>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</si>
  <si>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</si>
  <si>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</si>
  <si>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</si>
  <si>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</si>
  <si>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</si>
  <si>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</si>
  <si>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</si>
  <si>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</si>
  <si>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</si>
  <si>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</si>
  <si>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</si>
  <si>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</si>
  <si>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</si>
  <si>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</si>
  <si>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</si>
  <si>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</si>
  <si>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</si>
  <si>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</si>
  <si>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</si>
  <si>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</si>
  <si>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</si>
  <si>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</si>
  <si>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</si>
  <si>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</si>
  <si>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</si>
  <si>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</si>
  <si>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</si>
  <si>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</si>
  <si>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</si>
  <si>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</si>
  <si>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</si>
  <si>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</si>
  <si>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</si>
  <si>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</si>
  <si>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</si>
  <si>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</si>
  <si>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</si>
  <si>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</si>
  <si>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</si>
  <si>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</si>
  <si>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</si>
  <si>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</si>
  <si>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</si>
  <si>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</si>
  <si>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</si>
  <si>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</si>
  <si>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</si>
  <si>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</si>
  <si>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</si>
  <si>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</si>
  <si>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</si>
  <si>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</si>
  <si>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</si>
  <si>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</si>
  <si>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</si>
  <si>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</si>
  <si>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</si>
  <si>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</si>
  <si>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</si>
  <si>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</si>
  <si>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</si>
  <si>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</si>
  <si>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</si>
  <si>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</si>
  <si>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</si>
  <si>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</si>
  <si>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</si>
  <si>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</si>
  <si>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</si>
  <si>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</si>
  <si>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</si>
  <si>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</si>
  <si>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</si>
  <si>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</si>
  <si>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</si>
  <si>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</si>
  <si>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</si>
  <si>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</si>
  <si>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</si>
  <si>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</si>
  <si>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</si>
  <si>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</si>
  <si>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</si>
  <si>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</si>
  <si>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</si>
  <si>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</si>
  <si>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</si>
  <si>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</si>
  <si>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</si>
  <si>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</si>
  <si>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</si>
  <si>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</si>
  <si>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</si>
  <si>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</si>
  <si>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</si>
  <si>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</si>
  <si>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</si>
  <si>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</si>
  <si>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</si>
  <si>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</si>
  <si>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</si>
  <si>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</si>
  <si>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</si>
  <si>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</si>
  <si>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</si>
  <si>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</si>
  <si>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</si>
  <si>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</si>
  <si>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</si>
  <si>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</si>
  <si>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</si>
  <si>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</si>
  <si>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</si>
  <si>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</si>
  <si>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</si>
  <si>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</si>
  <si>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</si>
  <si>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</si>
  <si>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</si>
  <si>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</si>
  <si>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</si>
  <si>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</si>
  <si>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</si>
  <si>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</si>
  <si>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</si>
  <si>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</si>
  <si>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</si>
  <si>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</si>
  <si>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</si>
  <si>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</si>
  <si>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</si>
  <si>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</si>
  <si>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</si>
  <si>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</si>
  <si>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</si>
  <si>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</si>
  <si>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</si>
  <si>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</si>
  <si>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</si>
  <si>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</si>
  <si>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</si>
  <si>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</si>
  <si>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</si>
  <si>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</si>
  <si>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</si>
  <si>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</si>
  <si>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</si>
  <si>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</si>
  <si>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</si>
  <si>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</si>
  <si>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</si>
  <si>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</si>
  <si>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</si>
  <si>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</si>
  <si>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</si>
  <si>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</si>
  <si>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</si>
  <si>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</si>
  <si>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</si>
  <si>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</si>
  <si>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</si>
  <si>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</si>
  <si>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</si>
  <si>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</si>
  <si>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</si>
  <si>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</si>
  <si>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</si>
  <si>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</si>
  <si>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</si>
  <si>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</si>
  <si>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</si>
  <si>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</si>
  <si>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</si>
  <si>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</si>
  <si>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</si>
  <si>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</si>
  <si>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</si>
  <si>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</si>
  <si>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</si>
  <si>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</si>
  <si>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</si>
  <si>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</si>
  <si>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</si>
  <si>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</si>
  <si>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</si>
  <si>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</si>
  <si>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</si>
  <si>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</si>
  <si>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</si>
  <si>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</si>
  <si>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</si>
  <si>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</si>
  <si>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</si>
  <si>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</si>
  <si>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</si>
  <si>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</si>
  <si>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</si>
  <si>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</si>
  <si>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</si>
  <si>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</si>
  <si>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</si>
  <si>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</si>
  <si>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</si>
  <si>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</si>
  <si>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</si>
  <si>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</si>
  <si>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</si>
  <si>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</si>
  <si>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</si>
  <si>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</si>
  <si>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</si>
  <si>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</si>
  <si>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</si>
  <si>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</si>
  <si>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</si>
  <si>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</si>
  <si>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</si>
  <si>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</si>
  <si>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</si>
  <si>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</si>
  <si>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</si>
  <si>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</si>
  <si>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</si>
  <si>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</si>
  <si>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</si>
  <si>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</si>
  <si>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</si>
  <si>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</si>
  <si>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</si>
  <si>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</si>
  <si>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</si>
  <si>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</si>
  <si>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</si>
  <si>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</si>
  <si>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</si>
  <si>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</si>
  <si>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</si>
  <si>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</si>
  <si>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</si>
  <si>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</si>
  <si>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</si>
  <si>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</si>
  <si>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</si>
  <si>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</si>
  <si>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</si>
  <si>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</si>
  <si>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</si>
  <si>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</si>
  <si>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</si>
  <si>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</si>
  <si>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</si>
  <si>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</si>
  <si>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</si>
  <si>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</si>
  <si>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</si>
  <si>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</si>
  <si>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</si>
  <si>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</si>
  <si>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</si>
  <si>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</si>
  <si>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</si>
  <si>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</si>
  <si>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</si>
  <si>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</si>
  <si>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</si>
  <si>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</si>
  <si>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</si>
  <si>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</si>
  <si>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</si>
  <si>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</si>
  <si>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</si>
  <si>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</si>
  <si>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</si>
  <si>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</si>
  <si>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</si>
  <si>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</si>
  <si>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</si>
  <si>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</si>
  <si>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</si>
  <si>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</si>
  <si>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</si>
  <si>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</si>
  <si>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</si>
  <si>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</si>
  <si>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</si>
  <si>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</si>
  <si>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</si>
  <si>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</si>
  <si>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</si>
  <si>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</si>
  <si>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</si>
  <si>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</si>
  <si>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</si>
  <si>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</si>
  <si>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</si>
  <si>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</si>
  <si>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</si>
  <si>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</si>
  <si>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</si>
  <si>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</si>
  <si>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</si>
  <si>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</si>
  <si>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</si>
  <si>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</si>
  <si>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</si>
  <si>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</si>
  <si>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</si>
  <si>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</si>
  <si>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</si>
  <si>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</si>
  <si>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</si>
  <si>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</si>
  <si>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</si>
  <si>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</si>
  <si>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</si>
  <si>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</si>
  <si>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</si>
  <si>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</si>
  <si>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</si>
  <si>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</si>
  <si>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</si>
  <si>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</si>
  <si>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</si>
  <si>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</si>
  <si>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</si>
  <si>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</si>
  <si>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</si>
  <si>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</si>
  <si>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</si>
  <si>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</si>
  <si>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</si>
  <si>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</si>
  <si>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</si>
  <si>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</si>
  <si>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</si>
  <si>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</si>
  <si>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</si>
  <si>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</si>
  <si>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</si>
  <si>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</si>
  <si>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</si>
  <si>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</si>
  <si>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</si>
  <si>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</si>
  <si>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</si>
  <si>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</si>
  <si>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</si>
  <si>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</si>
  <si>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</si>
  <si>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</si>
  <si>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</si>
  <si>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</si>
  <si>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</si>
  <si>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</si>
  <si>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</si>
  <si>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</si>
  <si>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</si>
  <si>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</si>
  <si>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</si>
  <si>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</si>
  <si>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</si>
  <si>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</si>
  <si>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</si>
  <si>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</si>
  <si>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</si>
  <si>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</si>
  <si>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</si>
  <si>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</si>
  <si>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</si>
  <si>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</si>
  <si>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</si>
  <si>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</si>
  <si>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</si>
  <si>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</si>
  <si>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</si>
  <si>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</si>
  <si>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</si>
  <si>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</si>
  <si>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</si>
  <si>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</si>
  <si>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</si>
  <si>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</si>
  <si>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</si>
  <si>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</si>
  <si>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</si>
  <si>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</si>
  <si>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</si>
  <si>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</si>
  <si>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</si>
  <si>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</si>
  <si>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</si>
  <si>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</si>
  <si>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</si>
  <si>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</si>
  <si>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</si>
  <si>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</si>
  <si>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</si>
  <si>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</si>
  <si>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</si>
  <si>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</si>
  <si>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</si>
  <si>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</si>
  <si>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</si>
  <si>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</si>
  <si>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</si>
  <si>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</si>
  <si>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</si>
  <si>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</si>
  <si>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</si>
  <si>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</si>
  <si>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</si>
  <si>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</si>
  <si>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</si>
  <si>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</si>
  <si>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</si>
  <si>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</si>
  <si>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</si>
  <si>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</si>
  <si>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</si>
  <si>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</si>
  <si>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</si>
  <si>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</si>
  <si>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</si>
  <si>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</si>
  <si>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</si>
  <si>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</si>
  <si>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</si>
  <si>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</si>
  <si>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</si>
  <si>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</si>
  <si>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</si>
  <si>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</si>
  <si>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</si>
  <si>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</si>
  <si>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</si>
  <si>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</si>
  <si>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</si>
  <si>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</si>
  <si>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</si>
  <si>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</si>
  <si>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</si>
  <si>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</si>
  <si>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</si>
  <si>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</si>
  <si>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</si>
  <si>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</si>
  <si>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</si>
  <si>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</si>
  <si>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</si>
  <si>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</si>
  <si>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</si>
  <si>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</si>
  <si>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</si>
  <si>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</si>
  <si>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</si>
  <si>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</si>
  <si>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</si>
  <si>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</si>
  <si>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</si>
  <si>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</si>
  <si>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</si>
  <si>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</si>
  <si>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</si>
  <si>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</si>
  <si>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</si>
  <si>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</si>
  <si>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</si>
  <si>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</si>
  <si>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</si>
  <si>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</si>
  <si>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</si>
  <si>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</si>
  <si>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</si>
  <si>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</si>
  <si>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</si>
  <si>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</si>
  <si>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</si>
  <si>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</si>
  <si>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</si>
  <si>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</si>
  <si>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</si>
  <si>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</si>
  <si>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</si>
  <si>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</si>
  <si>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</si>
  <si>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</si>
  <si>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</si>
  <si>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</si>
  <si>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</si>
  <si>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</si>
  <si>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</si>
  <si>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</si>
  <si>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</si>
  <si>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</si>
  <si>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</si>
  <si>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</si>
  <si>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</si>
  <si>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</si>
  <si>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</si>
  <si>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</si>
  <si>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</si>
  <si>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</si>
  <si>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</si>
  <si>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</si>
  <si>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</si>
  <si>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</si>
  <si>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</si>
  <si>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</si>
  <si>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</si>
  <si>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</si>
  <si>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</si>
  <si>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</si>
  <si>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</si>
  <si>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</si>
  <si>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</si>
  <si>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</si>
  <si>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</si>
  <si>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</si>
  <si>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</si>
  <si>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</si>
  <si>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</si>
  <si>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</si>
  <si>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</si>
  <si>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</si>
  <si>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</si>
  <si>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</si>
  <si>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</si>
  <si>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</si>
  <si>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</si>
  <si>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</si>
  <si>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</si>
  <si>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</si>
  <si>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</si>
  <si>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</si>
  <si>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</si>
  <si>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</si>
  <si>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</si>
  <si>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</si>
  <si>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</si>
  <si>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</si>
  <si>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</si>
  <si>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</si>
  <si>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</si>
  <si>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</si>
  <si>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</si>
  <si>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</si>
  <si>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</si>
  <si>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</si>
  <si>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</si>
  <si>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</si>
  <si>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</si>
  <si>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</si>
  <si>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</si>
  <si>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</si>
  <si>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</si>
  <si>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</si>
  <si>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</si>
  <si>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</si>
  <si>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</si>
  <si>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</si>
  <si>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</si>
  <si>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</si>
  <si>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</si>
  <si>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</si>
  <si>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</si>
  <si>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</si>
  <si>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</si>
  <si>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</si>
  <si>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</si>
  <si>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</si>
  <si>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</si>
  <si>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</si>
  <si>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</si>
  <si>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</si>
  <si>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</si>
  <si>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</si>
  <si>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</si>
  <si>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</si>
  <si>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</si>
  <si>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</si>
  <si>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</si>
  <si>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</si>
  <si>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</si>
  <si>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</si>
  <si>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</si>
  <si>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</si>
  <si>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</si>
  <si>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</si>
  <si>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</si>
  <si>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</si>
  <si>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</si>
  <si>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</si>
  <si>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</si>
  <si>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</si>
  <si>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</si>
  <si>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</si>
  <si>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</si>
  <si>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</si>
  <si>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</si>
  <si>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</si>
  <si>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</si>
  <si>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</si>
  <si>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</si>
  <si>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</si>
  <si>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</si>
  <si>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</si>
  <si>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</si>
  <si>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</si>
  <si>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</si>
  <si>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</si>
  <si>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</si>
  <si>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</si>
  <si>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</si>
  <si>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</si>
  <si>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</si>
  <si>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</si>
  <si>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</si>
  <si>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</si>
  <si>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</si>
  <si>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</si>
  <si>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</si>
  <si>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</si>
  <si>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</si>
  <si>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</si>
  <si>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</si>
  <si>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</si>
  <si>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</si>
  <si>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</si>
  <si>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</si>
  <si>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</si>
  <si>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</si>
  <si>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</si>
  <si>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</si>
  <si>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</si>
  <si>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</si>
  <si>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</si>
  <si>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</si>
  <si>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</si>
  <si>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</si>
  <si>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</si>
  <si>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</si>
  <si>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</si>
  <si>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</si>
  <si>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</si>
  <si>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</si>
  <si>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</si>
  <si>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</si>
  <si>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</si>
  <si>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</si>
  <si>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</si>
  <si>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</si>
  <si>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</si>
  <si>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</si>
  <si>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</si>
  <si>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</si>
  <si>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</si>
  <si>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</si>
  <si>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</si>
  <si>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</si>
  <si>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</si>
  <si>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</si>
  <si>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</si>
  <si>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</si>
  <si>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</si>
  <si>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</si>
  <si>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</si>
  <si>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</si>
  <si>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</si>
  <si>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</si>
  <si>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</si>
  <si>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</si>
  <si>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</si>
  <si>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</si>
  <si>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</si>
  <si>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</si>
  <si>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</si>
  <si>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</si>
  <si>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</si>
  <si>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</si>
  <si>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</si>
  <si>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</si>
  <si>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</si>
  <si>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</si>
  <si>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</si>
  <si>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</si>
  <si>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</si>
  <si>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</si>
  <si>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</si>
  <si>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</si>
  <si>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</si>
  <si>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</si>
  <si>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</si>
  <si>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</si>
  <si>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</si>
  <si>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</si>
  <si>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</si>
  <si>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</si>
  <si>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</si>
  <si>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</si>
  <si>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</si>
  <si>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</si>
  <si>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</si>
  <si>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</si>
  <si>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</si>
  <si>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</si>
  <si>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</si>
  <si>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</si>
  <si>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</si>
  <si>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</si>
  <si>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</si>
  <si>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</si>
  <si>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</si>
  <si>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</si>
  <si>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</si>
  <si>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</si>
  <si>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</si>
  <si>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</si>
  <si>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</si>
  <si>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</si>
  <si>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</si>
  <si>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</si>
  <si>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</si>
  <si>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</si>
  <si>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</si>
  <si>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</si>
  <si>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</si>
  <si>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</si>
  <si>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</si>
  <si>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</si>
  <si>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</si>
  <si>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</si>
  <si>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</si>
  <si>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</si>
  <si>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</si>
  <si>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</si>
  <si>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</si>
  <si>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</si>
  <si>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</si>
  <si>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</si>
  <si>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</si>
  <si>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</si>
  <si>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</si>
  <si>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</si>
  <si>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</si>
  <si>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</si>
  <si>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</si>
  <si>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</si>
  <si>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</si>
  <si>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</si>
  <si>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</si>
  <si>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</si>
  <si>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</si>
  <si>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</si>
  <si>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</si>
  <si>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</si>
  <si>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</si>
  <si>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</si>
  <si>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</si>
  <si>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</si>
  <si>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</si>
  <si>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</si>
  <si>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</si>
  <si>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</si>
  <si>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</si>
  <si>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</si>
  <si>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</si>
  <si>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</si>
  <si>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</si>
  <si>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</si>
  <si>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</si>
  <si>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</si>
  <si>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</si>
  <si>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</si>
  <si>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</si>
  <si>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</si>
  <si>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</si>
  <si>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</si>
  <si>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</si>
  <si>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</si>
  <si>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</si>
  <si>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</si>
  <si>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</si>
  <si>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</si>
  <si>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</si>
  <si>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</si>
  <si>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</si>
  <si>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</si>
  <si>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</si>
  <si>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</si>
  <si>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</si>
  <si>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</si>
  <si>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</si>
  <si>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</si>
  <si>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</si>
  <si>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</si>
  <si>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</si>
  <si>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</si>
  <si>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</si>
  <si>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</si>
  <si>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</si>
  <si>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</si>
  <si>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</si>
  <si>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</si>
  <si>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</si>
  <si>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</si>
  <si>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</si>
  <si>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</si>
  <si>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</si>
  <si>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</si>
  <si>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</si>
  <si>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</si>
  <si>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</si>
  <si>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</si>
  <si>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</si>
  <si>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</si>
  <si>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</si>
  <si>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</si>
  <si>
    <t>2021-27-27001572020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</si>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</sst>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I64" sqref="I6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2700</v>
      </c>
      <c r="D15" s="35"/>
      <c r="E15" s="35"/>
      <c r="F15" s="5"/>
      <c r="G15" s="32" t="s">
        <v>1168</v>
      </c>
      <c r="H15" s="103" t="s">
        <v>628</v>
      </c>
      <c r="I15" s="32" t="s">
        <v>2624</v>
      </c>
      <c r="J15" s="108" t="s">
        <v>2626</v>
      </c>
      <c r="L15" s="207" t="s">
        <v>8</v>
      </c>
      <c r="M15" s="207"/>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184"/>
      <c r="I20" s="147" t="s">
        <v>628</v>
      </c>
      <c r="J20" s="148" t="s">
        <v>649</v>
      </c>
      <c r="K20" s="149">
        <v>1069201000</v>
      </c>
      <c r="L20" s="150"/>
      <c r="M20" s="150">
        <v>44561</v>
      </c>
      <c r="N20" s="133">
        <f>+(M20-L20)/30</f>
        <v>1485.3666666666666</v>
      </c>
      <c r="O20" s="136"/>
      <c r="U20" s="132"/>
      <c r="V20" s="105">
        <f ca="1">NOW()</f>
        <v>44193.557106712964</v>
      </c>
      <c r="W20" s="105">
        <f ca="1">NOW()</f>
        <v>44193.557106712964</v>
      </c>
    </row>
    <row r="21" spans="1:23" ht="30" customHeight="1" outlineLevel="1" x14ac:dyDescent="0.3">
      <c r="A21" s="9"/>
      <c r="B21" s="71"/>
      <c r="C21" s="5"/>
      <c r="D21" s="5"/>
      <c r="E21" s="5"/>
      <c r="F21" s="5"/>
      <c r="G21" s="5"/>
      <c r="H21" s="70"/>
      <c r="I21" s="147" t="s">
        <v>628</v>
      </c>
      <c r="J21" s="148" t="s">
        <v>636</v>
      </c>
      <c r="K21" s="149"/>
      <c r="L21" s="150"/>
      <c r="M21" s="150">
        <v>44561</v>
      </c>
      <c r="N21" s="133">
        <f t="shared" ref="N21:N35" si="0">+(M21-L21)/30</f>
        <v>1485.3666666666666</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7"/>
      <c r="I37" s="128"/>
      <c r="J37" s="128"/>
      <c r="K37" s="128"/>
      <c r="L37" s="128"/>
      <c r="M37" s="128"/>
      <c r="N37" s="128"/>
      <c r="O37" s="129"/>
    </row>
    <row r="38" spans="1:16" ht="21" customHeight="1" x14ac:dyDescent="0.3">
      <c r="A38" s="9"/>
      <c r="B38" s="176" t="str">
        <f>VLOOKUP(B20,EAS!A2:B1439,2,0)</f>
        <v>CONSEJO REGIONAL INDIGENA DEL CHOCO</v>
      </c>
      <c r="C38" s="176"/>
      <c r="D38" s="176"/>
      <c r="E38" s="176"/>
      <c r="F38" s="176"/>
      <c r="G38" s="5"/>
      <c r="H38" s="130"/>
      <c r="I38" s="188" t="s">
        <v>7</v>
      </c>
      <c r="J38" s="188"/>
      <c r="K38" s="188"/>
      <c r="L38" s="188"/>
      <c r="M38" s="188"/>
      <c r="N38" s="188"/>
      <c r="O38" s="131"/>
    </row>
    <row r="39" spans="1:16" ht="42.9" customHeight="1" thickBot="1" x14ac:dyDescent="0.35">
      <c r="A39" s="10"/>
      <c r="B39" s="11"/>
      <c r="C39" s="11"/>
      <c r="D39" s="11"/>
      <c r="E39" s="11"/>
      <c r="F39" s="11"/>
      <c r="G39" s="11"/>
      <c r="H39" s="10"/>
      <c r="I39" s="220" t="s">
        <v>2701</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2676</v>
      </c>
      <c r="C48" s="111" t="s">
        <v>31</v>
      </c>
      <c r="D48" s="119" t="s">
        <v>2677</v>
      </c>
      <c r="E48" s="143">
        <v>42053</v>
      </c>
      <c r="F48" s="143">
        <v>42342</v>
      </c>
      <c r="G48" s="158">
        <f>IF(AND(E48&lt;&gt;"",F48&lt;&gt;""),((F48-E48)/30),"")</f>
        <v>9.6333333333333329</v>
      </c>
      <c r="H48" s="113" t="s">
        <v>2678</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2676</v>
      </c>
      <c r="C49" s="111" t="s">
        <v>31</v>
      </c>
      <c r="D49" s="119" t="s">
        <v>2677</v>
      </c>
      <c r="E49" s="143">
        <v>42053</v>
      </c>
      <c r="F49" s="143">
        <v>42342</v>
      </c>
      <c r="G49" s="158">
        <f t="shared" ref="G49:G50" si="2">IF(AND(E49&lt;&gt;"",F49&lt;&gt;""),((F49-E49)/30),"")</f>
        <v>9.6333333333333329</v>
      </c>
      <c r="H49" s="113" t="s">
        <v>2678</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2676</v>
      </c>
      <c r="C50" s="111" t="s">
        <v>31</v>
      </c>
      <c r="D50" s="119" t="s">
        <v>2677</v>
      </c>
      <c r="E50" s="143">
        <v>42053</v>
      </c>
      <c r="F50" s="143">
        <v>42342</v>
      </c>
      <c r="G50" s="158">
        <f t="shared" si="2"/>
        <v>9.6333333333333329</v>
      </c>
      <c r="H50" s="117" t="s">
        <v>2678</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2676</v>
      </c>
      <c r="C51" s="111" t="s">
        <v>31</v>
      </c>
      <c r="D51" s="119" t="s">
        <v>2677</v>
      </c>
      <c r="E51" s="143">
        <v>42053</v>
      </c>
      <c r="F51" s="143">
        <v>42342</v>
      </c>
      <c r="G51" s="158">
        <f t="shared" ref="G51:G107" si="3">IF(AND(E51&lt;&gt;"",F51&lt;&gt;""),((F51-E51)/30),"")</f>
        <v>9.6333333333333329</v>
      </c>
      <c r="H51" s="120" t="s">
        <v>2678</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2676</v>
      </c>
      <c r="C52" s="111" t="s">
        <v>31</v>
      </c>
      <c r="D52" s="119" t="s">
        <v>2677</v>
      </c>
      <c r="E52" s="143">
        <v>42053</v>
      </c>
      <c r="F52" s="143">
        <v>42342</v>
      </c>
      <c r="G52" s="158">
        <f t="shared" si="3"/>
        <v>9.6333333333333329</v>
      </c>
      <c r="H52" s="117" t="s">
        <v>2678</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2676</v>
      </c>
      <c r="C53" s="111" t="s">
        <v>31</v>
      </c>
      <c r="D53" s="119" t="s">
        <v>2677</v>
      </c>
      <c r="E53" s="143">
        <v>42053</v>
      </c>
      <c r="F53" s="143">
        <v>42342</v>
      </c>
      <c r="G53" s="158">
        <f t="shared" si="3"/>
        <v>9.6333333333333329</v>
      </c>
      <c r="H53" s="117" t="s">
        <v>2678</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2676</v>
      </c>
      <c r="C54" s="111" t="s">
        <v>31</v>
      </c>
      <c r="D54" s="119" t="s">
        <v>2677</v>
      </c>
      <c r="E54" s="143">
        <v>42053</v>
      </c>
      <c r="F54" s="143">
        <v>42342</v>
      </c>
      <c r="G54" s="158">
        <f t="shared" si="3"/>
        <v>9.6333333333333329</v>
      </c>
      <c r="H54" s="113" t="s">
        <v>2678</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2676</v>
      </c>
      <c r="C55" s="111" t="s">
        <v>31</v>
      </c>
      <c r="D55" s="119" t="s">
        <v>2677</v>
      </c>
      <c r="E55" s="143">
        <v>42053</v>
      </c>
      <c r="F55" s="143">
        <v>42342</v>
      </c>
      <c r="G55" s="158">
        <f t="shared" si="3"/>
        <v>9.6333333333333329</v>
      </c>
      <c r="H55" s="113" t="s">
        <v>2678</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2676</v>
      </c>
      <c r="C56" s="111" t="s">
        <v>31</v>
      </c>
      <c r="D56" s="119" t="s">
        <v>2679</v>
      </c>
      <c r="E56" s="143">
        <v>42422</v>
      </c>
      <c r="F56" s="143">
        <v>42706</v>
      </c>
      <c r="G56" s="158">
        <f t="shared" si="3"/>
        <v>9.4666666666666668</v>
      </c>
      <c r="H56" s="113" t="s">
        <v>2678</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2676</v>
      </c>
      <c r="C57" s="65" t="s">
        <v>31</v>
      </c>
      <c r="D57" s="119" t="s">
        <v>2679</v>
      </c>
      <c r="E57" s="143">
        <v>42422</v>
      </c>
      <c r="F57" s="143">
        <v>42706</v>
      </c>
      <c r="G57" s="158">
        <f t="shared" si="3"/>
        <v>9.4666666666666668</v>
      </c>
      <c r="H57" s="120" t="s">
        <v>2678</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2676</v>
      </c>
      <c r="C58" s="65" t="s">
        <v>31</v>
      </c>
      <c r="D58" s="119" t="s">
        <v>2679</v>
      </c>
      <c r="E58" s="143">
        <v>42422</v>
      </c>
      <c r="F58" s="143">
        <v>42706</v>
      </c>
      <c r="G58" s="158">
        <f t="shared" si="3"/>
        <v>9.4666666666666668</v>
      </c>
      <c r="H58" s="64" t="s">
        <v>2678</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2676</v>
      </c>
      <c r="C59" s="65" t="s">
        <v>31</v>
      </c>
      <c r="D59" s="119" t="s">
        <v>2679</v>
      </c>
      <c r="E59" s="143">
        <v>42422</v>
      </c>
      <c r="F59" s="143">
        <v>42706</v>
      </c>
      <c r="G59" s="158">
        <f t="shared" si="3"/>
        <v>9.4666666666666668</v>
      </c>
      <c r="H59" s="64" t="s">
        <v>2678</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2676</v>
      </c>
      <c r="C60" s="65" t="s">
        <v>31</v>
      </c>
      <c r="D60" s="119" t="s">
        <v>2679</v>
      </c>
      <c r="E60" s="143">
        <v>42422</v>
      </c>
      <c r="F60" s="143">
        <v>42706</v>
      </c>
      <c r="G60" s="158">
        <f t="shared" si="3"/>
        <v>9.4666666666666668</v>
      </c>
      <c r="H60" s="64" t="s">
        <v>2678</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2676</v>
      </c>
      <c r="C61" s="65" t="s">
        <v>31</v>
      </c>
      <c r="D61" s="119" t="s">
        <v>2679</v>
      </c>
      <c r="E61" s="143">
        <v>42422</v>
      </c>
      <c r="F61" s="143">
        <v>42706</v>
      </c>
      <c r="G61" s="158">
        <f t="shared" si="3"/>
        <v>9.4666666666666668</v>
      </c>
      <c r="H61" s="64" t="s">
        <v>2678</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2676</v>
      </c>
      <c r="C62" s="65" t="s">
        <v>31</v>
      </c>
      <c r="D62" s="119" t="s">
        <v>2679</v>
      </c>
      <c r="E62" s="143">
        <v>42422</v>
      </c>
      <c r="F62" s="143">
        <v>42706</v>
      </c>
      <c r="G62" s="158">
        <f t="shared" si="3"/>
        <v>9.4666666666666668</v>
      </c>
      <c r="H62" s="64" t="s">
        <v>2678</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2680</v>
      </c>
      <c r="C63" s="65" t="s">
        <v>31</v>
      </c>
      <c r="D63" s="119" t="s">
        <v>2681</v>
      </c>
      <c r="E63" s="143">
        <v>42409</v>
      </c>
      <c r="F63" s="143">
        <v>42717</v>
      </c>
      <c r="G63" s="158">
        <f t="shared" si="3"/>
        <v>10.266666666666667</v>
      </c>
      <c r="H63" s="64" t="s">
        <v>2682</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2676</v>
      </c>
      <c r="C64" s="65" t="s">
        <v>31</v>
      </c>
      <c r="D64" s="119" t="s">
        <v>2683</v>
      </c>
      <c r="E64" s="143">
        <v>42804</v>
      </c>
      <c r="F64" s="143">
        <v>43070</v>
      </c>
      <c r="G64" s="158">
        <f t="shared" si="3"/>
        <v>8.8666666666666671</v>
      </c>
      <c r="H64" s="64" t="s">
        <v>2678</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2676</v>
      </c>
      <c r="C65" s="65" t="s">
        <v>31</v>
      </c>
      <c r="D65" s="119" t="s">
        <v>2683</v>
      </c>
      <c r="E65" s="143">
        <v>42804</v>
      </c>
      <c r="F65" s="143">
        <v>43070</v>
      </c>
      <c r="G65" s="158">
        <f t="shared" si="3"/>
        <v>8.8666666666666671</v>
      </c>
      <c r="H65" s="64" t="s">
        <v>2678</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2676</v>
      </c>
      <c r="C66" s="65" t="s">
        <v>31</v>
      </c>
      <c r="D66" s="119" t="s">
        <v>2683</v>
      </c>
      <c r="E66" s="143">
        <v>42804</v>
      </c>
      <c r="F66" s="143">
        <v>43070</v>
      </c>
      <c r="G66" s="158">
        <f t="shared" si="3"/>
        <v>8.8666666666666671</v>
      </c>
      <c r="H66" s="64" t="s">
        <v>2678</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2676</v>
      </c>
      <c r="C67" s="65" t="s">
        <v>31</v>
      </c>
      <c r="D67" s="119" t="s">
        <v>2683</v>
      </c>
      <c r="E67" s="143">
        <v>42804</v>
      </c>
      <c r="F67" s="143">
        <v>43070</v>
      </c>
      <c r="G67" s="158">
        <f t="shared" si="3"/>
        <v>8.8666666666666671</v>
      </c>
      <c r="H67" s="64" t="s">
        <v>2678</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2676</v>
      </c>
      <c r="C68" s="65" t="s">
        <v>31</v>
      </c>
      <c r="D68" s="119" t="s">
        <v>2683</v>
      </c>
      <c r="E68" s="143">
        <v>42804</v>
      </c>
      <c r="F68" s="143">
        <v>43070</v>
      </c>
      <c r="G68" s="158">
        <f t="shared" si="3"/>
        <v>8.8666666666666671</v>
      </c>
      <c r="H68" s="64" t="s">
        <v>2678</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2676</v>
      </c>
      <c r="C69" s="65" t="s">
        <v>31</v>
      </c>
      <c r="D69" s="119" t="s">
        <v>2683</v>
      </c>
      <c r="E69" s="143">
        <v>42804</v>
      </c>
      <c r="F69" s="143">
        <v>43070</v>
      </c>
      <c r="G69" s="158">
        <f t="shared" si="3"/>
        <v>8.8666666666666671</v>
      </c>
      <c r="H69" s="64" t="s">
        <v>2678</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2676</v>
      </c>
      <c r="C70" s="65" t="s">
        <v>31</v>
      </c>
      <c r="D70" s="119" t="s">
        <v>2683</v>
      </c>
      <c r="E70" s="143">
        <v>42804</v>
      </c>
      <c r="F70" s="143">
        <v>43070</v>
      </c>
      <c r="G70" s="158">
        <f t="shared" si="3"/>
        <v>8.8666666666666671</v>
      </c>
      <c r="H70" s="64" t="s">
        <v>2678</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2680</v>
      </c>
      <c r="C71" s="65" t="s">
        <v>31</v>
      </c>
      <c r="D71" s="63" t="s">
        <v>2684</v>
      </c>
      <c r="E71" s="143">
        <v>42773</v>
      </c>
      <c r="F71" s="143">
        <v>43077</v>
      </c>
      <c r="G71" s="158">
        <f t="shared" si="3"/>
        <v>10.133333333333333</v>
      </c>
      <c r="H71" s="64" t="s">
        <v>2682</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2685</v>
      </c>
      <c r="C72" s="65" t="s">
        <v>32</v>
      </c>
      <c r="D72" s="63" t="s">
        <v>2686</v>
      </c>
      <c r="E72" s="143">
        <v>42739</v>
      </c>
      <c r="F72" s="143">
        <v>43099</v>
      </c>
      <c r="G72" s="158">
        <f t="shared" si="3"/>
        <v>12</v>
      </c>
      <c r="H72" s="64" t="s">
        <v>2687</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2676</v>
      </c>
      <c r="C73" s="65" t="s">
        <v>31</v>
      </c>
      <c r="D73" s="63" t="s">
        <v>2688</v>
      </c>
      <c r="E73" s="143">
        <v>43412</v>
      </c>
      <c r="F73" s="143">
        <v>43455</v>
      </c>
      <c r="G73" s="158">
        <f t="shared" si="3"/>
        <v>1.4333333333333333</v>
      </c>
      <c r="H73" s="64" t="s">
        <v>2678</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2680</v>
      </c>
      <c r="C74" s="65" t="s">
        <v>31</v>
      </c>
      <c r="D74" s="63" t="s">
        <v>2691</v>
      </c>
      <c r="E74" s="143">
        <v>43108</v>
      </c>
      <c r="F74" s="143">
        <v>43448</v>
      </c>
      <c r="G74" s="158">
        <f t="shared" si="3"/>
        <v>11.333333333333334</v>
      </c>
      <c r="H74" s="64" t="s">
        <v>2682</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2676</v>
      </c>
      <c r="C75" s="65" t="s">
        <v>31</v>
      </c>
      <c r="D75" s="63" t="s">
        <v>2692</v>
      </c>
      <c r="E75" s="143">
        <v>43486</v>
      </c>
      <c r="F75" s="143">
        <v>43805</v>
      </c>
      <c r="G75" s="158">
        <f t="shared" si="3"/>
        <v>10.633333333333333</v>
      </c>
      <c r="H75" s="64" t="s">
        <v>2678</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2676</v>
      </c>
      <c r="C76" s="65" t="s">
        <v>31</v>
      </c>
      <c r="D76" s="63" t="s">
        <v>2692</v>
      </c>
      <c r="E76" s="143">
        <v>43486</v>
      </c>
      <c r="F76" s="143">
        <v>43805</v>
      </c>
      <c r="G76" s="158">
        <f t="shared" si="3"/>
        <v>10.633333333333333</v>
      </c>
      <c r="H76" s="64" t="s">
        <v>2678</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2676</v>
      </c>
      <c r="C77" s="65" t="s">
        <v>31</v>
      </c>
      <c r="D77" s="63" t="s">
        <v>2692</v>
      </c>
      <c r="E77" s="143">
        <v>43486</v>
      </c>
      <c r="F77" s="143">
        <v>43805</v>
      </c>
      <c r="G77" s="158">
        <f t="shared" si="3"/>
        <v>10.633333333333333</v>
      </c>
      <c r="H77" s="64" t="s">
        <v>2678</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2676</v>
      </c>
      <c r="C78" s="65" t="s">
        <v>31</v>
      </c>
      <c r="D78" s="63" t="s">
        <v>2692</v>
      </c>
      <c r="E78" s="143">
        <v>43486</v>
      </c>
      <c r="F78" s="143">
        <v>43805</v>
      </c>
      <c r="G78" s="158">
        <f t="shared" si="3"/>
        <v>10.633333333333333</v>
      </c>
      <c r="H78" s="64" t="s">
        <v>2678</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2676</v>
      </c>
      <c r="C79" s="65" t="s">
        <v>31</v>
      </c>
      <c r="D79" s="63" t="s">
        <v>2692</v>
      </c>
      <c r="E79" s="143">
        <v>43486</v>
      </c>
      <c r="F79" s="143">
        <v>43805</v>
      </c>
      <c r="G79" s="158">
        <f t="shared" si="3"/>
        <v>10.633333333333333</v>
      </c>
      <c r="H79" s="64" t="s">
        <v>2678</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2693</v>
      </c>
      <c r="E80" s="143">
        <v>43483</v>
      </c>
      <c r="F80" s="143">
        <v>43814</v>
      </c>
      <c r="G80" s="158">
        <f t="shared" si="3"/>
        <v>11.033333333333333</v>
      </c>
      <c r="H80" s="64" t="s">
        <v>2690</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2676</v>
      </c>
      <c r="C81" s="65" t="s">
        <v>31</v>
      </c>
      <c r="D81" s="119" t="s">
        <v>2694</v>
      </c>
      <c r="E81" s="143">
        <v>43859</v>
      </c>
      <c r="F81" s="143">
        <v>44169</v>
      </c>
      <c r="G81" s="158">
        <f t="shared" si="3"/>
        <v>10.333333333333334</v>
      </c>
      <c r="H81" s="64" t="s">
        <v>2678</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2676</v>
      </c>
      <c r="C82" s="65" t="s">
        <v>31</v>
      </c>
      <c r="D82" s="119" t="s">
        <v>2694</v>
      </c>
      <c r="E82" s="143">
        <v>43859</v>
      </c>
      <c r="F82" s="143">
        <v>44169</v>
      </c>
      <c r="G82" s="158">
        <f t="shared" si="3"/>
        <v>10.333333333333334</v>
      </c>
      <c r="H82" s="64" t="s">
        <v>2678</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2676</v>
      </c>
      <c r="C83" s="65" t="s">
        <v>31</v>
      </c>
      <c r="D83" s="119" t="s">
        <v>2694</v>
      </c>
      <c r="E83" s="143">
        <v>43859</v>
      </c>
      <c r="F83" s="143">
        <v>44169</v>
      </c>
      <c r="G83" s="158">
        <f t="shared" si="3"/>
        <v>10.333333333333334</v>
      </c>
      <c r="H83" s="64" t="s">
        <v>2678</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2676</v>
      </c>
      <c r="C84" s="65" t="s">
        <v>31</v>
      </c>
      <c r="D84" s="119" t="s">
        <v>2694</v>
      </c>
      <c r="E84" s="143">
        <v>43859</v>
      </c>
      <c r="F84" s="143">
        <v>44169</v>
      </c>
      <c r="G84" s="158">
        <f t="shared" si="3"/>
        <v>10.333333333333334</v>
      </c>
      <c r="H84" s="64" t="s">
        <v>2678</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2676</v>
      </c>
      <c r="C85" s="65" t="s">
        <v>31</v>
      </c>
      <c r="D85" s="119" t="s">
        <v>2694</v>
      </c>
      <c r="E85" s="143">
        <v>43859</v>
      </c>
      <c r="F85" s="143">
        <v>44169</v>
      </c>
      <c r="G85" s="158">
        <f t="shared" si="3"/>
        <v>10.333333333333334</v>
      </c>
      <c r="H85" s="64" t="s">
        <v>2678</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2689</v>
      </c>
      <c r="E114" s="143">
        <v>43892</v>
      </c>
      <c r="F114" s="143">
        <v>44196</v>
      </c>
      <c r="G114" s="158">
        <f>IF(AND(E114&lt;&gt;"",F114&lt;&gt;""),((F114-E114)/30),"")</f>
        <v>10.133333333333333</v>
      </c>
      <c r="H114" s="120" t="s">
        <v>2690</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x14ac:dyDescent="0.3">
      <c r="A179" s="9"/>
      <c r="B179" s="219" t="s">
        <v>2669</v>
      </c>
      <c r="C179" s="219"/>
      <c r="D179" s="219"/>
      <c r="E179" s="169">
        <v>0.02</v>
      </c>
      <c r="F179" s="168">
        <v>0.02</v>
      </c>
      <c r="G179" s="163">
        <f>IF(F179&gt;0,SUM(E179+F179),"")</f>
        <v>0.04</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42768040</v>
      </c>
      <c r="F185" s="92"/>
      <c r="G185" s="93"/>
      <c r="H185" s="88"/>
      <c r="I185" s="90" t="s">
        <v>2627</v>
      </c>
      <c r="J185" s="164">
        <f>+SUM(M179:M183)</f>
        <v>0.02</v>
      </c>
      <c r="K185" s="200" t="s">
        <v>2628</v>
      </c>
      <c r="L185" s="200"/>
      <c r="M185" s="94">
        <f>+J185*(SUM(K20:K35))</f>
        <v>21384020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234" t="s">
        <v>2636</v>
      </c>
      <c r="C192" s="234"/>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2695</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2697</v>
      </c>
      <c r="J211" s="27" t="s">
        <v>2622</v>
      </c>
      <c r="K211" s="146" t="s">
        <v>2699</v>
      </c>
      <c r="L211" s="21"/>
      <c r="M211" s="21"/>
      <c r="N211" s="21"/>
      <c r="O211" s="8"/>
    </row>
    <row r="212" spans="1:15" x14ac:dyDescent="0.3">
      <c r="A212" s="9"/>
      <c r="B212" s="27" t="s">
        <v>2619</v>
      </c>
      <c r="C212" s="145" t="s">
        <v>2695</v>
      </c>
      <c r="D212" s="21"/>
      <c r="G212" s="27" t="s">
        <v>2621</v>
      </c>
      <c r="H212" s="146" t="s">
        <v>2696</v>
      </c>
      <c r="J212" s="27" t="s">
        <v>2623</v>
      </c>
      <c r="K212" s="14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0236220472440944"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2020-12-28T18:22:26Z</cp:lastPrinted>
  <dcterms:created xsi:type="dcterms:W3CDTF">2020-10-14T21:57:42Z</dcterms:created>
  <dcterms:modified xsi:type="dcterms:W3CDTF">2020-12-28T18:22:31Z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