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SUCRE PRIMERA INFANCIAA 2021\"/>
    </mc:Choice>
  </mc:AlternateContent>
  <xr:revisionPtr revIDLastSave="0" documentId="13_ncr:1_{DE9901CC-CB82-4B69-A37B-3C376596F90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<sst xmlns="http://schemas.openxmlformats.org/spreadsheetml/2006/main" count="4777" uniqueCount="2772">
  <si>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</si>
  <si>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</si>
  <si>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</si>
  <si>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</si>
  <si>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</si>
  <si>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</si>
  <si>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</si>
  <si>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</si>
  <si>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</si>
  <si>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</si>
  <si>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</si>
  <si>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</si>
  <si>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</si>
  <si>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</si>
  <si>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</si>
  <si>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</si>
  <si>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</si>
  <si>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</si>
  <si>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</si>
  <si>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</si>
  <si>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</si>
  <si>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</si>
  <si>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</si>
  <si>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</si>
  <si>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</si>
  <si>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</si>
  <si>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</si>
  <si>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</si>
  <si>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</si>
  <si>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</si>
  <si>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</si>
  <si>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</si>
  <si>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</si>
  <si>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</si>
  <si>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</si>
  <si>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</si>
  <si>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</si>
  <si>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</si>
  <si>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</si>
  <si>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</si>
  <si>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</si>
  <si>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</si>
  <si>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</si>
  <si>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</si>
  <si>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</si>
  <si>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</si>
  <si>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</si>
  <si>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</si>
  <si>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</si>
  <si>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</si>
  <si>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</si>
  <si>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</si>
  <si>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</si>
  <si>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</si>
  <si>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</si>
  <si>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</si>
  <si>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</si>
  <si>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</si>
  <si>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</si>
  <si>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</si>
  <si>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</si>
  <si>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</si>
  <si>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</si>
  <si>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</si>
  <si>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</si>
  <si>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</si>
  <si>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</si>
  <si>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</si>
  <si>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</si>
  <si>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</si>
  <si>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</si>
  <si>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</si>
  <si>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</si>
  <si>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</si>
  <si>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</si>
  <si>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</si>
  <si>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</si>
  <si>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</si>
  <si>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</si>
  <si>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</si>
  <si>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</si>
  <si>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</si>
  <si>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</si>
  <si>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</si>
  <si>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</si>
  <si>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</si>
  <si>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</si>
  <si>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</si>
  <si>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</si>
  <si>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</si>
  <si>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</si>
  <si>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</si>
  <si>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</si>
  <si>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</si>
  <si>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</si>
  <si>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</si>
  <si>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</si>
  <si>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</si>
  <si>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</si>
  <si>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</si>
  <si>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</si>
  <si>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</si>
  <si>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</si>
  <si>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</si>
  <si>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</si>
  <si>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</si>
  <si>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</si>
  <si>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</si>
  <si>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</si>
  <si>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</si>
  <si>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</si>
  <si>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</si>
  <si>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</si>
  <si>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</si>
  <si>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</si>
  <si>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</si>
  <si>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</si>
  <si>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</si>
  <si>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</si>
  <si>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</si>
  <si>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</si>
  <si>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</si>
  <si>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</si>
  <si>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</si>
  <si>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</si>
  <si>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</si>
  <si>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</si>
  <si>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</si>
  <si>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</si>
  <si>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</si>
  <si>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</si>
  <si>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</si>
  <si>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</si>
  <si>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</si>
  <si>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</si>
  <si>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</si>
  <si>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</si>
  <si>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</si>
  <si>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</si>
  <si>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</si>
  <si>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</si>
  <si>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</si>
  <si>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</si>
  <si>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</si>
  <si>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</si>
  <si>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</si>
  <si>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</si>
  <si>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</si>
  <si>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</si>
  <si>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</si>
  <si>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</si>
  <si>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</si>
  <si>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</si>
  <si>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</si>
  <si>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</si>
  <si>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</si>
  <si>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</si>
  <si>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</si>
  <si>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</si>
  <si>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</si>
  <si>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</si>
  <si>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</si>
  <si>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</si>
  <si>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</si>
  <si>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</si>
  <si>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</si>
  <si>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</si>
  <si>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</si>
  <si>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</si>
  <si>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</si>
  <si>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</si>
  <si>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</si>
  <si>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</si>
  <si>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</si>
  <si>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</si>
  <si>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</si>
  <si>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</si>
  <si>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</si>
  <si>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</si>
  <si>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</si>
  <si>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</si>
  <si>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</si>
  <si>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</si>
  <si>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</si>
  <si>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</si>
  <si>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</si>
  <si>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</si>
  <si>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</si>
  <si>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</si>
  <si>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</si>
  <si>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</si>
  <si>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</si>
  <si>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</si>
  <si>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</si>
  <si>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</si>
  <si>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</si>
  <si>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</si>
  <si>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</si>
  <si>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</si>
  <si>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</si>
  <si>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</si>
  <si>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</si>
  <si>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</si>
  <si>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</si>
  <si>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</si>
  <si>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</si>
  <si>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</si>
  <si>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</si>
  <si>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</si>
  <si>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</si>
  <si>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</si>
  <si>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</si>
  <si>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</si>
  <si>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</si>
  <si>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</si>
  <si>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</si>
  <si>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</si>
  <si>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</si>
  <si>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</si>
  <si>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</si>
  <si>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</si>
  <si>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</si>
  <si>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</si>
  <si>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</si>
  <si>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</si>
  <si>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</si>
  <si>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</si>
  <si>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</si>
  <si>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</si>
  <si>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</si>
  <si>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</si>
  <si>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</si>
  <si>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</si>
  <si>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</si>
  <si>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</si>
  <si>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</si>
  <si>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</si>
  <si>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</si>
  <si>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</si>
  <si>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</si>
  <si>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</si>
  <si>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</si>
  <si>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</si>
  <si>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</si>
  <si>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</si>
  <si>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</si>
  <si>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</si>
  <si>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</si>
  <si>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</si>
  <si>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</si>
  <si>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</si>
  <si>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</si>
  <si>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</si>
  <si>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</si>
  <si>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</si>
  <si>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</si>
  <si>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</si>
  <si>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</si>
  <si>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</si>
  <si>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</si>
  <si>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</si>
  <si>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</si>
  <si>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</si>
  <si>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</si>
  <si>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</si>
  <si>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</si>
  <si>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</si>
  <si>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</si>
  <si>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</si>
  <si>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</si>
  <si>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</si>
  <si>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</si>
  <si>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</si>
  <si>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</si>
  <si>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</si>
  <si>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</si>
  <si>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</si>
  <si>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</si>
  <si>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</si>
  <si>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</si>
  <si>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</si>
  <si>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</si>
  <si>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</si>
  <si>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</si>
  <si>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</si>
  <si>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</si>
  <si>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</si>
  <si>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</si>
  <si>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</si>
  <si>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</si>
  <si>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</si>
  <si>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</si>
  <si>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</si>
  <si>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</si>
  <si>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</si>
  <si>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</si>
  <si>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</si>
  <si>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</si>
  <si>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</si>
  <si>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</si>
  <si>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</si>
  <si>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</si>
  <si>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</si>
  <si>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</si>
  <si>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</si>
  <si>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</si>
  <si>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</si>
  <si>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</si>
  <si>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</si>
  <si>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</si>
  <si>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</si>
  <si>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</si>
  <si>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</si>
  <si>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</si>
  <si>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</si>
  <si>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</si>
  <si>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</si>
  <si>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</si>
  <si>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</si>
  <si>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</si>
  <si>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</si>
  <si>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</si>
  <si>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</si>
  <si>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</si>
  <si>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</si>
  <si>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</si>
  <si>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</si>
  <si>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</si>
  <si>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</si>
  <si>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</si>
  <si>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</si>
  <si>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</si>
  <si>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</si>
  <si>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</si>
  <si>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</si>
  <si>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</si>
  <si>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</si>
  <si>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</si>
  <si>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</si>
  <si>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</si>
  <si>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</si>
  <si>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</si>
  <si>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</si>
  <si>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</si>
  <si>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</si>
  <si>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</si>
  <si>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</si>
  <si>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</si>
  <si>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</si>
  <si>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</si>
  <si>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</si>
  <si>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</si>
  <si>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</si>
  <si>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</si>
  <si>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</si>
  <si>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</si>
  <si>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</si>
  <si>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</si>
  <si>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</si>
  <si>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</si>
  <si>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</si>
  <si>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</si>
  <si>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</si>
  <si>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</si>
  <si>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</si>
  <si>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</si>
  <si>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</si>
  <si>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</si>
  <si>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</si>
  <si>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</si>
  <si>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</si>
  <si>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</si>
  <si>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</si>
  <si>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</si>
  <si>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</si>
  <si>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</si>
  <si>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</si>
  <si>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</si>
  <si>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</si>
  <si>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</si>
  <si>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</si>
  <si>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</si>
  <si>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</si>
  <si>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</si>
  <si>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</si>
  <si>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</si>
  <si>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</si>
  <si>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</si>
  <si>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</si>
  <si>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</si>
  <si>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</si>
  <si>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</si>
  <si>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</si>
  <si>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</si>
  <si>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</si>
  <si>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</si>
  <si>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</si>
  <si>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</si>
  <si>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</si>
  <si>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</si>
  <si>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</si>
  <si>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</si>
  <si>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</si>
  <si>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</si>
  <si>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</si>
  <si>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</si>
  <si>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</si>
  <si>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</si>
  <si>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</si>
  <si>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</si>
  <si>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</si>
  <si>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</si>
  <si>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</si>
  <si>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</si>
  <si>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</si>
  <si>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</si>
  <si>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</si>
  <si>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</si>
  <si>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</si>
  <si>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</si>
  <si>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</si>
  <si>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</si>
  <si>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</si>
  <si>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</si>
  <si>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</si>
  <si>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</si>
  <si>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</si>
  <si>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</si>
  <si>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</si>
  <si>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</si>
  <si>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</si>
  <si>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</si>
  <si>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</si>
  <si>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</si>
  <si>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</si>
  <si>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</si>
  <si>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</si>
  <si>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</si>
  <si>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</si>
  <si>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</si>
  <si>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</si>
  <si>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</si>
  <si>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</si>
  <si>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</si>
  <si>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</si>
  <si>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</si>
  <si>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</si>
  <si>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</si>
  <si>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</si>
  <si>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</si>
  <si>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</si>
  <si>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</si>
  <si>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</si>
  <si>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</si>
  <si>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</si>
  <si>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</si>
  <si>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</si>
  <si>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</si>
  <si>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</si>
  <si>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</si>
  <si>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</si>
  <si>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</si>
  <si>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</si>
  <si>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</si>
  <si>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</si>
  <si>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</si>
  <si>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</si>
  <si>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</si>
  <si>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</si>
  <si>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</si>
  <si>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</si>
  <si>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</si>
  <si>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</si>
  <si>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</si>
  <si>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</si>
  <si>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</si>
  <si>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</si>
  <si>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</si>
  <si>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</si>
  <si>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</si>
  <si>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</si>
  <si>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</si>
  <si>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</si>
  <si>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</si>
  <si>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</si>
  <si>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</si>
  <si>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</si>
  <si>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</si>
  <si>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</si>
  <si>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</si>
  <si>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</si>
  <si>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</si>
  <si>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</si>
  <si>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</si>
  <si>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</si>
  <si>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</si>
  <si>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</si>
  <si>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</si>
  <si>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</si>
  <si>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</si>
  <si>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</si>
  <si>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</si>
  <si>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</si>
  <si>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</si>
  <si>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</si>
  <si>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</si>
  <si>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</si>
  <si>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</si>
  <si>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</si>
  <si>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</si>
  <si>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</si>
  <si>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</si>
  <si>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</si>
  <si>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</si>
  <si>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</si>
  <si>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</si>
  <si>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</si>
  <si>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</si>
  <si>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</si>
  <si>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</si>
  <si>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</si>
  <si>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</si>
  <si>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</si>
  <si>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</si>
  <si>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</si>
  <si>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</si>
  <si>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</si>
  <si>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</si>
  <si>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</si>
  <si>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</si>
  <si>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</si>
  <si>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</si>
  <si>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</si>
  <si>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</si>
  <si>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</si>
  <si>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</si>
  <si>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</si>
  <si>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</si>
  <si>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</si>
  <si>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</si>
  <si>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</si>
  <si>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</si>
  <si>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</si>
  <si>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</si>
  <si>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</si>
  <si>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</si>
  <si>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</si>
  <si>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</si>
  <si>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</si>
  <si>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</si>
  <si>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</si>
  <si>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</si>
  <si>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</si>
  <si>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</si>
  <si>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</si>
  <si>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</si>
  <si>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</si>
  <si>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</si>
  <si>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</si>
  <si>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</si>
  <si>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</si>
  <si>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</si>
  <si>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</si>
  <si>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</si>
  <si>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</si>
  <si>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</si>
  <si>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</si>
  <si>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</si>
  <si>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</si>
  <si>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</si>
  <si>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</si>
  <si>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</si>
  <si>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</si>
  <si>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</si>
  <si>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</si>
  <si>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</si>
  <si>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</si>
  <si>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</si>
  <si>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</si>
  <si>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</si>
  <si>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</si>
  <si>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</si>
  <si>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</si>
  <si>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</si>
  <si>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</si>
  <si>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</si>
  <si>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</si>
  <si>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</si>
  <si>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</si>
  <si>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</si>
  <si>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</si>
  <si>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</si>
  <si>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</si>
  <si>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</si>
  <si>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</si>
  <si>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</si>
  <si>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</si>
  <si>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</si>
  <si>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</si>
  <si>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</si>
  <si>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</si>
  <si>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</si>
  <si>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</si>
  <si>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</si>
  <si>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</si>
  <si>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</si>
  <si>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</si>
  <si>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</si>
  <si>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</si>
  <si>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</si>
  <si>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</si>
  <si>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</si>
  <si>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</si>
  <si>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</si>
  <si>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</si>
  <si>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</si>
  <si>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</si>
  <si>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</si>
  <si>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</si>
  <si>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</si>
  <si>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</si>
  <si>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</si>
  <si>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</si>
  <si>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</si>
  <si>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</si>
  <si>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</si>
  <si>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</si>
  <si>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</si>
  <si>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</si>
  <si>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</si>
  <si>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</si>
  <si>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</si>
  <si>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</si>
  <si>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</si>
  <si>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</si>
  <si>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</si>
  <si>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</si>
  <si>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</si>
  <si>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</si>
  <si>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</si>
  <si>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</si>
  <si>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</si>
  <si>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</si>
  <si>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</si>
  <si>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</si>
  <si>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</si>
  <si>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</si>
  <si>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</si>
  <si>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</si>
  <si>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</si>
  <si>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</si>
  <si>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</si>
  <si>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</si>
  <si>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</si>
  <si>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</si>
  <si>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</si>
  <si>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</si>
  <si>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</si>
  <si>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</si>
  <si>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</si>
  <si>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</si>
  <si>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</si>
  <si>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</si>
  <si>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</si>
  <si>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</si>
  <si>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</si>
  <si>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</si>
  <si>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</si>
  <si>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</si>
  <si>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</si>
  <si>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</si>
  <si>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</si>
  <si>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</si>
  <si>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</si>
  <si>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</si>
  <si>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</si>
  <si>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</si>
  <si>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</si>
  <si>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</si>
  <si>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</si>
  <si>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</si>
  <si>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</si>
  <si>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</si>
  <si>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</si>
  <si>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</si>
  <si>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</si>
  <si>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</si>
  <si>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</si>
  <si>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</si>
  <si>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</si>
  <si>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</si>
  <si>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</si>
  <si>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</si>
  <si>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</si>
  <si>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</si>
  <si>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</si>
  <si>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</si>
  <si>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</si>
  <si>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</si>
  <si>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</si>
  <si>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</si>
  <si>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</si>
  <si>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</si>
  <si>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</si>
  <si>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</si>
  <si>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</si>
  <si>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</si>
  <si>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</si>
  <si>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</si>
  <si>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</si>
  <si>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</si>
  <si>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</si>
  <si>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</si>
  <si>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</si>
  <si>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</si>
  <si>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</si>
  <si>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</si>
  <si>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</si>
  <si>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</si>
  <si>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</si>
  <si>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</si>
  <si>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</si>
  <si>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</si>
  <si>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</si>
  <si>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</si>
  <si>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</si>
  <si>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</si>
  <si>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</si>
  <si>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</si>
  <si>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</si>
  <si>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</si>
  <si>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</si>
  <si>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</si>
  <si>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</si>
  <si>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</si>
  <si>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</si>
  <si>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</si>
  <si>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</si>
  <si>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</si>
  <si>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</si>
  <si>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</si>
  <si>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</si>
  <si>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</si>
  <si>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</si>
  <si>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</si>
  <si>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</si>
  <si>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</si>
  <si>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</si>
  <si>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</si>
  <si>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</si>
  <si>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</si>
  <si>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</si>
  <si>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</si>
  <si>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</si>
  <si>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</si>
  <si>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</si>
  <si>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</si>
  <si>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</si>
  <si>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</si>
  <si>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</si>
  <si>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</si>
  <si>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</si>
  <si>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</si>
  <si>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</si>
  <si>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</si>
  <si>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</si>
  <si>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</si>
  <si>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</si>
  <si>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</si>
  <si>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</si>
  <si>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</si>
  <si>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</si>
  <si>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</si>
  <si>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</si>
  <si>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</si>
  <si>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</si>
  <si>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</si>
  <si>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</si>
  <si>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</si>
  <si>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</si>
  <si>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</si>
  <si>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</si>
  <si>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</si>
  <si>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</si>
  <si>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</si>
  <si>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</si>
  <si>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</si>
  <si>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</si>
  <si>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</si>
  <si>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</si>
  <si>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</si>
  <si>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</si>
  <si>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</si>
  <si>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</si>
  <si>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</si>
  <si>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</si>
  <si>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</si>
  <si>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</si>
  <si>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</si>
  <si>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</si>
  <si>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</si>
  <si>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</si>
  <si>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</si>
  <si>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</si>
  <si>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</si>
  <si>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</si>
  <si>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</si>
  <si>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</si>
  <si>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</si>
  <si>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</si>
  <si>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</si>
  <si>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</si>
  <si>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</si>
  <si>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</si>
  <si>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</si>
  <si>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</si>
  <si>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</si>
  <si>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</si>
  <si>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</si>
  <si>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</si>
  <si>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</si>
  <si>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</si>
  <si>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</si>
  <si>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</si>
  <si>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</si>
  <si>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</si>
  <si>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</si>
  <si>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</si>
  <si>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</si>
  <si>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</si>
  <si>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</si>
  <si>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</si>
  <si>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</si>
  <si>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</si>
  <si>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</si>
  <si>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</si>
  <si>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</si>
  <si>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</si>
  <si>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</si>
  <si>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</si>
  <si>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</si>
  <si>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</si>
  <si>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</si>
  <si>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</si>
  <si>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</si>
  <si>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</si>
  <si>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</si>
  <si>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</si>
  <si>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</si>
  <si>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</si>
  <si>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</si>
  <si>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</si>
  <si>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</si>
  <si>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</si>
  <si>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</si>
  <si>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</si>
  <si>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</si>
  <si>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</si>
  <si>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</si>
  <si>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</si>
  <si>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</si>
  <si>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</si>
  <si>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</si>
  <si>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</si>
  <si>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</si>
  <si>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</si>
  <si>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</si>
  <si>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</si>
  <si>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</si>
  <si>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</si>
  <si>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</si>
  <si>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</si>
  <si>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</si>
  <si>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</si>
  <si>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</si>
  <si>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</si>
  <si>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</si>
  <si>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</si>
  <si>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</si>
  <si>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</si>
  <si>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</si>
  <si>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</si>
  <si>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</si>
  <si>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</si>
  <si>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</si>
  <si>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</si>
  <si>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</si>
  <si>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</si>
  <si>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</si>
  <si>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</si>
  <si>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</si>
  <si>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</si>
  <si>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</si>
  <si>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</si>
  <si>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</si>
  <si>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</si>
  <si>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</si>
  <si>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</si>
  <si>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</si>
  <si>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</si>
  <si>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</si>
  <si>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</si>
  <si>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</si>
  <si>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</si>
  <si>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</si>
  <si>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</si>
  <si>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</si>
  <si>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</si>
  <si>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</si>
  <si>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</si>
  <si>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</si>
  <si>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</si>
  <si>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</si>
  <si>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</si>
  <si>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</si>
  <si>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</si>
  <si>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</si>
  <si>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</si>
  <si>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</si>
  <si>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</si>
  <si>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</si>
  <si>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</si>
  <si>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</si>
  <si>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</si>
  <si>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</si>
  <si>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</si>
  <si>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</si>
  <si>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</si>
  <si>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</si>
  <si>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</si>
  <si>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</si>
  <si>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</si>
  <si>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</si>
  <si>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</si>
  <si>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</si>
  <si>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</si>
  <si>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</si>
  <si>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</si>
  <si>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</si>
  <si>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</si>
  <si>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</si>
  <si>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</si>
  <si>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</si>
  <si>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</si>
  <si>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</si>
  <si>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</si>
  <si>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</si>
  <si>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</si>
  <si>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</si>
  <si>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</si>
  <si>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</si>
  <si>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</si>
  <si>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</si>
  <si>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</si>
  <si>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</si>
  <si>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</si>
  <si>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</si>
  <si>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</si>
  <si>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</si>
  <si>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</si>
  <si>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</si>
  <si>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</si>
  <si>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</si>
  <si>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</si>
  <si>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</si>
  <si>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</si>
  <si>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</si>
  <si>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</si>
  <si>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</si>
  <si>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</si>
  <si>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</si>
  <si>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</si>
  <si>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</si>
  <si>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</si>
  <si>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</si>
  <si>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</si>
  <si>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</si>
  <si>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</si>
  <si>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</si>
  <si>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</si>
  <si>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</si>
  <si>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</si>
  <si>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</si>
  <si>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</si>
  <si>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</si>
  <si>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</si>
  <si>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</si>
  <si>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</si>
  <si>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</si>
  <si>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</si>
  <si>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</si>
  <si>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</si>
  <si>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</si>
  <si>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</si>
  <si>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</si>
  <si>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</si>
  <si>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</si>
  <si>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</si>
  <si>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</si>
  <si>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</si>
  <si>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</si>
  <si>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</si>
  <si>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</si>
  <si>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</si>
  <si>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</si>
  <si>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</si>
  <si>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</si>
  <si>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</si>
  <si>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</si>
  <si>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</si>
  <si>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</si>
  <si>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</si>
  <si>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</si>
  <si>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</si>
  <si>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</si>
  <si>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</si>
  <si>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</si>
  <si>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</si>
  <si>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</si>
  <si>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</si>
  <si>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</si>
  <si>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</si>
  <si>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</si>
  <si>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</si>
  <si>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</si>
  <si>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</si>
  <si>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</si>
  <si>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</si>
  <si>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</si>
  <si>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</si>
  <si>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</si>
  <si>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</si>
  <si>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</si>
  <si>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</si>
  <si>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</si>
  <si>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</si>
  <si>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</si>
  <si>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</si>
  <si>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</si>
  <si>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</si>
  <si>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</si>
  <si>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</si>
  <si>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</si>
  <si>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</si>
  <si>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</si>
  <si>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</si>
  <si>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</si>
  <si>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</si>
  <si>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</si>
  <si>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</si>
  <si>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</si>
  <si>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</si>
  <si>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</si>
  <si>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</si>
  <si>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</si>
  <si>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</si>
  <si>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</si>
  <si>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</si>
  <si>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</si>
  <si>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</si>
  <si>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</si>
  <si>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</si>
  <si>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</si>
  <si>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</si>
  <si>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</si>
  <si>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</si>
  <si>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</si>
  <si>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</si>
  <si>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</si>
  <si>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</si>
  <si>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</si>
  <si>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</si>
  <si>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</si>
  <si>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</si>
  <si>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</si>
  <si>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</si>
  <si>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</si>
  <si>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</si>
  <si>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</si>
  <si>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</si>
  <si>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</si>
  <si>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</si>
  <si>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</si>
  <si>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</si>
  <si>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</si>
  <si>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</si>
  <si>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</si>
  <si>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</si>
  <si>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</si>
  <si>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</si>
  <si>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</si>
  <si>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</si>
  <si>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</si>
  <si>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</si>
  <si>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</si>
  <si>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</si>
  <si>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</si>
  <si>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</si>
  <si>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</si>
  <si>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</si>
  <si>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</si>
  <si>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</si>
  <si>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</si>
  <si>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</si>
  <si>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</si>
  <si>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</si>
  <si>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</si>
  <si>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</si>
  <si>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</si>
  <si>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</si>
  <si>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</si>
  <si>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</si>
  <si>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</si>
  <si>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</si>
  <si>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</si>
  <si>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</si>
  <si>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</si>
  <si>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</si>
  <si>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</si>
  <si>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</si>
  <si>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</si>
  <si>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</si>
  <si>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</si>
  <si>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</si>
  <si>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</si>
  <si>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</si>
  <si>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</si>
  <si>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</si>
  <si>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</si>
  <si>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</si>
  <si>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</si>
  <si>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</si>
  <si>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</si>
  <si>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</si>
  <si>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</si>
  <si>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</si>
  <si>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</si>
  <si>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</si>
  <si>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</si>
  <si>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</si>
  <si>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</si>
  <si>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</si>
  <si>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</si>
  <si>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</si>
  <si>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</si>
  <si>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</si>
  <si>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</si>
  <si>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</si>
  <si>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</si>
  <si>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</si>
  <si>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</si>
  <si>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</si>
  <si>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</si>
  <si>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</si>
  <si>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</si>
  <si>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</si>
  <si>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</si>
  <si>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</si>
  <si>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</si>
  <si>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</si>
  <si>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</si>
  <si>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</si>
  <si>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</si>
  <si>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</si>
  <si>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</si>
  <si>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</si>
  <si>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</si>
  <si>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</si>
  <si>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</si>
  <si>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</si>
  <si>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</si>
  <si>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</si>
  <si>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</si>
  <si>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</si>
  <si>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</si>
  <si>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</si>
  <si>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</si>
  <si>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</si>
  <si>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</si>
  <si>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</si>
  <si>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</si>
  <si>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</si>
  <si>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</si>
  <si>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</si>
  <si>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</si>
  <si>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</si>
  <si>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</si>
  <si>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</si>
  <si>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</si>
  <si>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</si>
  <si>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</si>
  <si>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</si>
  <si>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</si>
  <si>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</si>
  <si>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</si>
  <si>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</si>
  <si>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</si>
  <si>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</si>
  <si>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</si>
  <si>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</si>
  <si>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</si>
  <si>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</si>
  <si>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</si>
  <si>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</si>
  <si>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</si>
  <si>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</si>
  <si>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</si>
  <si>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</si>
  <si>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</si>
  <si>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</si>
  <si>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</si>
  <si>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</si>
  <si>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</si>
  <si>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</si>
  <si>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</si>
  <si>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</si>
  <si>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</si>
  <si>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</si>
  <si>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</si>
  <si>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</si>
  <si>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</si>
  <si>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</si>
  <si>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</si>
  <si>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</si>
  <si>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</si>
  <si>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</si>
  <si>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</si>
  <si>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</si>
  <si>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</si>
  <si>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</si>
  <si>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</si>
  <si>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</si>
  <si>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</si>
  <si>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</si>
  <si>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</si>
  <si>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</si>
  <si>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</si>
  <si>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</si>
  <si>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</si>
  <si>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</si>
  <si>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</si>
  <si>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</si>
  <si>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</si>
  <si>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</si>
  <si>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</si>
  <si>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</si>
  <si>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</si>
  <si>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</si>
  <si>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</si>
  <si>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</si>
  <si>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</si>
  <si>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</si>
  <si>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</si>
  <si>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</si>
  <si>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</si>
  <si>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</si>
  <si>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</si>
  <si>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</si>
  <si>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</si>
  <si>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</si>
  <si>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</si>
  <si>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</si>
  <si>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</si>
  <si>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</si>
  <si>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</si>
  <si>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</si>
  <si>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</si>
  <si>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</si>
  <si>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</si>
  <si>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</si>
  <si>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</si>
  <si>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</si>
  <si>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</si>
  <si>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</si>
  <si>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</si>
  <si>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</si>
  <si>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</si>
  <si>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</si>
  <si>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</si>
  <si>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</si>
  <si>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</si>
  <si>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</si>
  <si>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</si>
  <si>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</si>
  <si>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</si>
  <si>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</si>
  <si>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</si>
  <si>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</si>
  <si>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</si>
  <si>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</si>
  <si>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</si>
  <si>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</si>
  <si>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</si>
  <si>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</si>
  <si>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</si>
  <si>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</si>
  <si>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</si>
  <si>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</si>
  <si>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</si>
  <si>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</si>
  <si>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</si>
  <si>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</si>
  <si>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</si>
  <si>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</si>
  <si>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</si>
  <si>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</si>
  <si>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</si>
  <si>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</si>
  <si>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</si>
  <si>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</si>
  <si>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</si>
  <si>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</si>
  <si>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</si>
  <si>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</si>
  <si>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</si>
  <si>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</si>
  <si>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</si>
  <si>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</si>
  <si>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</si>
  <si>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</si>
  <si>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</si>
  <si>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</si>
  <si>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</si>
  <si>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</si>
  <si>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</si>
  <si>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</si>
  <si>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</si>
  <si>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</si>
  <si>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</si>
  <si>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</si>
  <si>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</si>
  <si>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</si>
  <si>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</si>
  <si>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</si>
  <si>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</si>
  <si>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</si>
  <si>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</si>
  <si>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</si>
  <si>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</si>
  <si>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</si>
  <si>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</si>
  <si>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</si>
  <si>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</si>
  <si>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</si>
  <si>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</si>
  <si>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</si>
  <si>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</si>
  <si>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</si>
  <si>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</si>
  <si>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</si>
  <si>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</si>
  <si>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</si>
  <si>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</si>
  <si>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</si>
  <si>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</si>
  <si>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</si>
  <si>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</si>
  <si>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</si>
  <si>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</si>
  <si>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</si>
  <si>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</si>
  <si>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</si>
  <si>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</si>
  <si>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</si>
  <si>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</si>
  <si>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</si>
  <si>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</si>
  <si>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</si>
  <si>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</si>
  <si>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</si>
  <si>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</si>
  <si>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</si>
  <si>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</si>
  <si>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</si>
  <si>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</si>
  <si>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</si>
  <si>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</si>
  <si>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</si>
  <si>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</si>
  <si>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</si>
  <si>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</si>
  <si>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</si>
  <si>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</si>
  <si>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</si>
  <si>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</si>
  <si>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</si>
  <si>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</si>
  <si>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</si>
  <si>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</si>
  <si>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</si>
  <si>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</si>
  <si>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</si>
  <si>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</si>
  <si>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</si>
  <si>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</si>
  <si>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</si>
  <si>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</si>
  <si>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</si>
  <si>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</si>
  <si>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</si>
  <si>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</si>
  <si>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</si>
  <si>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</si>
  <si>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</si>
  <si>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</si>
  <si>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</si>
  <si>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</si>
  <si>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</si>
  <si>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</si>
  <si>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</si>
  <si>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</si>
  <si>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</si>
  <si>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</si>
  <si>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</si>
  <si>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</si>
  <si>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</si>
  <si>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</si>
  <si>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</si>
  <si>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</si>
  <si>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</si>
  <si>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</si>
  <si>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</si>
  <si>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</si>
  <si>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</si>
  <si>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</si>
  <si>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</si>
  <si>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</si>
  <si>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</si>
  <si>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</si>
  <si>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</si>
  <si>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</si>
  <si>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</si>
  <si>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</si>
  <si>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</si>
  <si>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</si>
  <si>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</si>
  <si>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</si>
  <si>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</si>
  <si>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</si>
  <si>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</si>
  <si>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</si>
  <si>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</si>
  <si>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</si>
  <si>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</si>
  <si>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</si>
  <si>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</si>
  <si>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</si>
  <si>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</si>
  <si>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</si>
  <si>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</si>
  <si>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</si>
  <si>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</si>
  <si>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</si>
  <si>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</si>
  <si>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</si>
  <si>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</si>
  <si>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</si>
  <si>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</si>
  <si>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</si>
  <si>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</si>
  <si>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</si>
  <si>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</si>
  <si>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</si>
  <si>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</si>
  <si>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</si>
  <si>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</si>
  <si>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</si>
  <si>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</si>
  <si>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</si>
  <si>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</si>
  <si>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</si>
  <si>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</si>
  <si>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</si>
  <si>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</si>
  <si>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</si>
  <si>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</si>
  <si>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</si>
  <si>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</si>
  <si>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</si>
  <si>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</si>
  <si>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</si>
  <si>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</si>
  <si>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</si>
  <si>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</si>
  <si>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</si>
  <si>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</si>
  <si>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</si>
  <si>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</si>
  <si>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</si>
  <si>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</si>
  <si>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</si>
  <si>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</si>
  <si>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</si>
  <si>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</si>
  <si>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</si>
  <si>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</si>
  <si>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</si>
  <si>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</si>
  <si>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</si>
  <si>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</si>
  <si>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</si>
  <si>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</si>
  <si>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</si>
  <si>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</si>
  <si>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</si>
  <si>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</si>
  <si>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</si>
  <si>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</si>
  <si>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</si>
  <si>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</si>
  <si>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</si>
  <si>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</si>
  <si>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</si>
  <si>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</si>
  <si>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</si>
  <si>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</si>
  <si>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</si>
  <si>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</si>
  <si>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</si>
  <si>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</si>
  <si>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</si>
  <si>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</si>
  <si>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</si>
  <si>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</si>
  <si>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</si>
  <si>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</si>
  <si>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</si>
  <si>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</si>
  <si>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</si>
  <si>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</si>
  <si>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</si>
  <si>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</si>
  <si>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</si>
  <si>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</si>
  <si>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</si>
  <si>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</si>
  <si>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</si>
  <si>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</si>
  <si>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</si>
  <si>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</si>
  <si>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</si>
  <si>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</si>
  <si>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</si>
  <si>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</si>
  <si>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</si>
  <si>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</si>
  <si>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</si>
  <si>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</si>
  <si>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</si>
  <si>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</si>
  <si>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</si>
  <si>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</si>
  <si>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</si>
  <si>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</si>
  <si>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</si>
  <si>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</si>
  <si>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</si>
  <si>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</si>
  <si>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</si>
  <si>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</si>
  <si>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</si>
  <si>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</si>
  <si>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</si>
  <si>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</si>
  <si>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</si>
  <si>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</si>
  <si>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</si>
  <si>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</si>
  <si>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</si>
  <si>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</si>
  <si>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</si>
  <si>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</si>
  <si>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</si>
  <si>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</si>
  <si>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</si>
  <si>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</si>
  <si>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</si>
  <si>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</si>
  <si>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</si>
  <si>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</si>
  <si>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</si>
  <si>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</si>
  <si>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</si>
  <si>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</si>
  <si>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</si>
  <si>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</si>
  <si>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</si>
  <si>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</si>
  <si>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</si>
  <si>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</si>
  <si>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</si>
  <si>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</si>
  <si>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</si>
  <si>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</si>
  <si>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</si>
  <si>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</si>
  <si>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</si>
  <si>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</si>
  <si>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</si>
  <si>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</si>
  <si>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</si>
  <si>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</si>
  <si>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</si>
  <si>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</si>
  <si>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</si>
  <si>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</si>
  <si>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</si>
  <si>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</si>
  <si>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</si>
  <si>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</si>
  <si>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</si>
  <si>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</si>
  <si>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</si>
  <si>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</si>
  <si>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</si>
  <si>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</si>
  <si>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</si>
  <si>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</si>
  <si>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</si>
  <si>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</si>
  <si>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</si>
  <si>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</si>
  <si>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</si>
  <si>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</si>
  <si>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</si>
  <si>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</si>
  <si>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</si>
  <si>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</si>
  <si>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</si>
  <si>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</si>
  <si>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</si>
  <si>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</si>
  <si>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</si>
  <si>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</si>
  <si>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</si>
  <si>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</si>
  <si>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</si>
  <si>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</si>
  <si>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</si>
  <si>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</si>
  <si>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</si>
  <si>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</si>
  <si>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</si>
  <si>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</si>
  <si>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</si>
  <si>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</si>
  <si>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</si>
  <si>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</si>
  <si>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</si>
  <si>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</si>
  <si>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</si>
  <si>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</si>
  <si>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</si>
  <si>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</si>
  <si>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</si>
  <si>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</si>
  <si>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</si>
  <si>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</si>
  <si>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</si>
  <si>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</si>
  <si>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</si>
  <si>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</si>
  <si>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</si>
  <si>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</si>
  <si>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</si>
  <si>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</si>
  <si>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</si>
  <si>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</si>
  <si>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</si>
  <si>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</si>
  <si>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</si>
  <si>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</si>
  <si>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</si>
  <si>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</si>
  <si>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</si>
  <si>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</si>
  <si>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</si>
  <si>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</si>
  <si>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</si>
  <si>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</si>
  <si>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</si>
  <si>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</si>
  <si>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</si>
  <si>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</si>
  <si>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</si>
  <si>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</si>
  <si>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</si>
  <si>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</si>
  <si>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</si>
  <si>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</si>
  <si>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</si>
  <si>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</si>
  <si>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</si>
  <si>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</si>
  <si>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</si>
  <si>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</si>
  <si>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</si>
  <si>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</si>
  <si>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</si>
  <si>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</si>
  <si>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</si>
  <si>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</si>
  <si>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</si>
  <si>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</si>
  <si>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</si>
  <si>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</si>
  <si>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</si>
  <si>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</si>
  <si>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</si>
  <si>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</si>
  <si>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</si>
  <si>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</si>
  <si>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</si>
  <si>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</si>
  <si>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</si>
  <si>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</si>
  <si>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</si>
  <si>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</si>
  <si>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</si>
  <si>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</si>
  <si>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</si>
  <si>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</si>
  <si>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</si>
  <si>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</si>
  <si>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</si>
  <si>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</si>
  <si>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</si>
  <si>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</si>
  <si>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</si>
  <si>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</si>
  <si>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</si>
  <si>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</si>
  <si>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</si>
  <si>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</si>
  <si>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</si>
  <si>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</si>
  <si>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</si>
  <si>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</si>
  <si>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</si>
  <si>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</si>
  <si>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</si>
  <si>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</si>
  <si>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</si>
  <si>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</si>
  <si>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</si>
  <si>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</si>
  <si>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</si>
  <si>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</si>
  <si>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</si>
  <si>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</si>
  <si>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</si>
  <si>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</si>
  <si>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</si>
  <si>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</si>
  <si>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</si>
  <si>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</si>
  <si>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</si>
  <si>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</si>
  <si>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</si>
  <si>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</si>
  <si>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</si>
  <si>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</si>
  <si>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</si>
  <si>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</si>
  <si>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</si>
  <si>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</si>
  <si>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</si>
  <si>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</si>
  <si>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</si>
  <si>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</si>
  <si>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</si>
  <si>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</si>
  <si>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</si>
  <si>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</si>
  <si>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</si>
  <si>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</si>
  <si>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</si>
  <si>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</si>
  <si>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</si>
  <si>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</si>
  <si>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</si>
  <si>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</si>
  <si>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</si>
  <si>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</si>
  <si>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</si>
  <si>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</si>
  <si>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</si>
  <si>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</si>
  <si>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</si>
  <si>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</si>
  <si>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</si>
  <si>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</si>
  <si>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</si>
  <si>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</si>
  <si>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</si>
  <si>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</si>
  <si>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</si>
  <si>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</si>
  <si>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</si>
  <si>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</si>
  <si>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</si>
  <si>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</si>
  <si>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</si>
  <si>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</si>
  <si>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</si>
  <si>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</si>
  <si>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</si>
  <si>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</si>
  <si>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</si>
  <si>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</si>
  <si>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</si>
  <si>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</si>
  <si>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</si>
  <si>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</si>
  <si>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</si>
  <si>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</si>
  <si>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</si>
  <si>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</si>
  <si>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</si>
  <si>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</si>
  <si>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</si>
  <si>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</si>
  <si>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</si>
  <si>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</si>
  <si>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</si>
  <si>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</si>
  <si>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</si>
  <si>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</si>
  <si>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</si>
  <si>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</si>
  <si>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</si>
  <si>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</si>
  <si>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</si>
  <si>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</si>
  <si>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</si>
  <si>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</si>
  <si>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</si>
  <si>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</si>
  <si>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</si>
  <si>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</si>
  <si>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</si>
  <si>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</si>
  <si>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</si>
  <si>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</si>
  <si>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</si>
  <si>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</si>
  <si>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</si>
  <si>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</si>
  <si>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</si>
  <si>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</si>
  <si>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</si>
  <si>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</si>
  <si>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</si>
  <si>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</si>
  <si>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</si>
  <si>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</si>
  <si>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</si>
  <si>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</si>
  <si>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</si>
  <si>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</si>
  <si>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</si>
  <si>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</si>
  <si>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</si>
  <si>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</si>
  <si>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</si>
  <si>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</si>
  <si>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</si>
  <si>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</si>
  <si>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</si>
  <si>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</si>
  <si>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</si>
  <si>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</si>
  <si>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</si>
  <si>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</si>
  <si>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</si>
  <si>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</si>
  <si>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</si>
  <si>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</si>
  <si>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</si>
  <si>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</si>
  <si>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</si>
  <si>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</si>
  <si>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</si>
  <si>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</si>
  <si>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</si>
  <si>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</si>
  <si>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</si>
  <si>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</si>
  <si>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</si>
  <si>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</si>
  <si>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</si>
  <si>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</si>
  <si>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</si>
  <si>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</si>
  <si>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</si>
  <si>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</si>
  <si>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</si>
  <si>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</si>
  <si>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</si>
  <si>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</si>
  <si>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</si>
  <si>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</si>
  <si>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</si>
  <si>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</si>
  <si>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</si>
  <si>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</si>
  <si>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</si>
  <si>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</si>
  <si>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</si>
  <si>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</si>
  <si>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</si>
  <si>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</si>
  <si>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</si>
  <si>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</si>
  <si>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</si>
  <si>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</si>
  <si>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</si>
  <si>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</si>
  <si>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</si>
  <si>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</si>
  <si>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</si>
  <si>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</si>
  <si>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</si>
  <si>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</si>
  <si>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</si>
  <si>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</si>
  <si>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</si>
  <si>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</si>
  <si>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</si>
  <si>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</si>
  <si>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</si>
  <si>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</si>
  <si>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</si>
  <si>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</si>
  <si>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</si>
  <si>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</si>
  <si>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</si>
  <si>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</si>
  <si>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</si>
  <si>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</si>
  <si>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</si>
  <si>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</si>
  <si>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</si>
  <si>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</si>
  <si>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</si>
  <si>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</si>
  <si>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</si>
  <si>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</si>
  <si>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</si>
  <si>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</si>
  <si>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</si>
  <si>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</si>
  <si>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</si>
  <si>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</si>
  <si>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</si>
  <si>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</si>
  <si>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</si>
  <si>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</si>
  <si>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</si>
  <si>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</si>
  <si>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</si>
  <si>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</si>
  <si>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</si>
  <si>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</si>
  <si>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</si>
  <si>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</si>
  <si>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</si>
  <si>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</si>
  <si>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</si>
  <si>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</si>
  <si>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</si>
  <si>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</si>
  <si>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</si>
  <si>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</si>
  <si>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</si>
  <si>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</si>
  <si>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</si>
  <si>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</si>
  <si>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</si>
  <si>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</si>
  <si>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</si>
  <si>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</si>
  <si>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</si>
  <si>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</si>
  <si>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</si>
  <si>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</si>
  <si>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</si>
  <si>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</si>
  <si>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</si>
  <si>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</si>
  <si>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</si>
  <si>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</si>
  <si>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</si>
  <si>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</si>
  <si>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</si>
  <si>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</si>
  <si>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</si>
  <si>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</si>
  <si>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</si>
  <si>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</si>
  <si>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</si>
  <si>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</si>
  <si>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</si>
  <si>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</si>
  <si>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</si>
  <si>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</si>
  <si>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</si>
  <si>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</si>
  <si>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</si>
  <si>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</si>
  <si>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</si>
  <si>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</si>
  <si>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</si>
  <si>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</si>
  <si>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</si>
  <si>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</si>
  <si>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</si>
  <si>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</si>
  <si>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</si>
  <si>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</si>
  <si>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</si>
  <si>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</si>
  <si>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</si>
  <si>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</si>
  <si>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</si>
  <si>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</si>
  <si>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</si>
  <si>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</si>
  <si>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</si>
  <si>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</si>
  <si>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</si>
  <si>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</si>
  <si>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</si>
  <si>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</si>
  <si>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</si>
  <si>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</si>
  <si>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</si>
  <si>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</si>
  <si>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</si>
  <si>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</si>
  <si>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</si>
  <si>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</si>
  <si>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</si>
  <si>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</si>
  <si>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</si>
  <si>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</si>
  <si>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</si>
  <si>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</si>
  <si>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</si>
  <si>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</si>
  <si>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</si>
  <si>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</si>
  <si>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</si>
  <si>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</si>
  <si>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</si>
  <si>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</si>
  <si>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</si>
  <si>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</si>
  <si>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</si>
  <si>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</si>
  <si>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</si>
  <si>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</si>
  <si>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</si>
  <si>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</si>
  <si>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</si>
  <si>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</si>
  <si>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</si>
  <si>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</si>
  <si>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</si>
  <si>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</si>
  <si>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</si>
  <si>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</si>
  <si>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</si>
  <si>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</si>
  <si>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</si>
  <si>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</si>
  <si>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</si>
  <si>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</si>
  <si>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</si>
  <si>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</si>
  <si>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</si>
  <si>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</si>
  <si>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</si>
  <si>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</si>
  <si>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</si>
  <si>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</si>
  <si>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</si>
  <si>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</si>
  <si>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</si>
  <si>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</si>
  <si>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</si>
  <si>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</si>
  <si>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</si>
  <si>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</si>
  <si>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</si>
  <si>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</si>
  <si>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</si>
  <si>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</si>
  <si>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</si>
  <si>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</si>
  <si>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</si>
  <si>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</si>
  <si>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</si>
  <si>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</si>
  <si>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</si>
  <si>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</si>
  <si>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</si>
  <si>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</si>
  <si>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</si>
  <si>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</si>
  <si>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</si>
  <si>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</si>
  <si>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</si>
  <si>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</si>
  <si>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</si>
  <si>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</si>
  <si>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</si>
  <si>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</si>
  <si>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</si>
  <si>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</si>
  <si>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</si>
  <si>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</si>
  <si>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</si>
  <si>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</si>
  <si>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</si>
  <si>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</si>
  <si>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</si>
  <si>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</si>
  <si>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</si>
  <si>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</si>
  <si>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</si>
  <si>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</si>
  <si>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</si>
  <si>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</si>
  <si>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</si>
  <si>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</si>
  <si>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</si>
  <si>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</si>
  <si>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</si>
  <si>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</si>
  <si>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</si>
  <si>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</si>
  <si>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</si>
  <si>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</si>
  <si>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</si>
  <si>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</si>
  <si>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</si>
  <si>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</si>
  <si>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</si>
  <si>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</si>
  <si>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</si>
  <si>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</si>
  <si>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</si>
  <si>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</si>
  <si>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</si>
  <si>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</si>
  <si>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</si>
  <si>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</si>
  <si>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</si>
  <si>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</si>
  <si>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</si>
  <si>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</si>
  <si>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</si>
  <si>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</si>
  <si>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</si>
  <si>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</si>
  <si>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</si>
  <si>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</si>
  <si>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</si>
  <si>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</si>
  <si>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</si>
  <si>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</si>
  <si>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</si>
  <si>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</si>
  <si>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</si>
  <si>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</si>
  <si>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</si>
  <si>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</si>
  <si>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</si>
  <si>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</si>
  <si>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</si>
  <si>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</si>
  <si>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</si>
  <si>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</si>
  <si>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</si>
  <si>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</si>
  <si>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</si>
  <si>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</si>
  <si>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</si>
  <si>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</si>
  <si>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</si>
  <si>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</si>
  <si>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</si>
  <si>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</si>
  <si>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</si>
  <si>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</si>
  <si>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</si>
  <si>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</si>
  <si>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</si>
  <si>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</si>
  <si>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</si>
  <si>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</si>
  <si>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</si>
  <si>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</si>
  <si>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</si>
  <si>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</si>
  <si>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</si>
  <si>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</si>
  <si>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</si>
  <si>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</si>
  <si>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</si>
  <si>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</si>
  <si>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</si>
  <si>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</si>
  <si>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</si>
  <si>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</si>
  <si>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</si>
  <si>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</si>
  <si>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</si>
  <si>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</si>
  <si>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</si>
  <si>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</si>
  <si>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</si>
  <si>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</si>
  <si>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</si>
  <si>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</si>
  <si>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</si>
  <si>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</si>
  <si>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</si>
  <si>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</si>
  <si>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</si>
  <si>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</si>
  <si>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</si>
  <si>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</si>
  <si>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</si>
  <si>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</si>
  <si>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</si>
  <si>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</si>
  <si>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</si>
  <si>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</si>
  <si>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</si>
  <si>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</si>
  <si>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</si>
  <si>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</si>
  <si>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</si>
  <si>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</si>
  <si>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</si>
  <si>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</si>
  <si>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</si>
  <si>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</si>
  <si>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</si>
  <si>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</si>
  <si>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</si>
  <si>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</si>
  <si>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</si>
  <si>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</si>
  <si>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</si>
  <si>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</si>
  <si>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</si>
  <si>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</si>
  <si>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</si>
  <si>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</si>
  <si>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</si>
  <si>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</si>
  <si>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</si>
  <si>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</si>
  <si>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</si>
  <si>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</si>
  <si>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</si>
  <si>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</si>
  <si>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</si>
  <si>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</si>
  <si>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</si>
  <si>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</si>
  <si>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</si>
  <si>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</si>
  <si>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</si>
  <si>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</si>
  <si>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</si>
  <si>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</si>
  <si>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</si>
  <si>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</si>
  <si>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</si>
  <si>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</si>
  <si>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</si>
  <si>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</si>
  <si>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</si>
  <si>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</si>
  <si>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</si>
  <si>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</si>
  <si>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</si>
  <si>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</si>
  <si>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</si>
  <si>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</si>
  <si>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</si>
  <si>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</si>
  <si>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</si>
  <si>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</si>
  <si>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</si>
  <si>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</si>
  <si>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</si>
  <si>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</si>
  <si>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</si>
  <si>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</si>
  <si>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</si>
  <si>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</si>
  <si>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</si>
  <si>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</si>
  <si>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</si>
  <si>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</si>
  <si>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</si>
  <si>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</si>
  <si>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</si>
  <si>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</si>
  <si>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</si>
  <si>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</si>
  <si>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</si>
  <si>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</si>
  <si>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</si>
  <si>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</si>
  <si>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</si>
  <si>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</si>
  <si>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</si>
  <si>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</si>
  <si>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</si>
  <si>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</si>
  <si>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</si>
  <si>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</si>
  <si>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</si>
  <si>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</si>
  <si>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</si>
  <si>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</si>
  <si>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</si>
  <si>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</si>
  <si>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</si>
  <si>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</si>
  <si>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</si>
  <si>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</si>
  <si>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</si>
  <si>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</si>
  <si>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</si>
  <si>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</si>
  <si>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</si>
  <si>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</si>
  <si>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</si>
  <si>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</si>
  <si>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</si>
  <si>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</si>
  <si>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</si>
  <si>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</si>
  <si>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</si>
  <si>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</si>
  <si>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</si>
  <si>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</si>
  <si>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</si>
  <si>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</si>
  <si>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</si>
  <si>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</si>
  <si>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</si>
  <si>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</si>
  <si>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</si>
  <si>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</si>
  <si>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</si>
  <si>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</si>
  <si>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</si>
  <si>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</si>
  <si>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</si>
  <si>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</si>
  <si>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</si>
  <si>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</si>
  <si>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</si>
  <si>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</si>
  <si>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</si>
  <si>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</si>
  <si>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</si>
  <si>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</si>
  <si>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</si>
  <si>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</si>
  <si>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</si>
  <si>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</si>
  <si>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</si>
  <si>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</si>
  <si>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</si>
  <si>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</si>
  <si>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</si>
  <si>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</si>
  <si>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</si>
  <si>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</si>
  <si>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</si>
  <si>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</si>
  <si>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</si>
  <si>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</si>
  <si>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</si>
  <si>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</si>
  <si>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</si>
  <si>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</si>
  <si>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</si>
  <si>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</si>
  <si>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</si>
  <si>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</si>
  <si>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</si>
  <si>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</si>
  <si>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</si>
  <si>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</si>
  <si>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</si>
  <si>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</si>
  <si>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</si>
  <si>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</si>
  <si>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</si>
  <si>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</si>
  <si>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</si>
  <si>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</si>
  <si>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</si>
  <si>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</si>
  <si>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</si>
  <si>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</si>
  <si>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</si>
  <si>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</si>
  <si>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</si>
  <si>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</si>
  <si>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</si>
  <si>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</si>
  <si>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</si>
  <si>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</si>
  <si>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</si>
  <si>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</si>
  <si>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</si>
  <si>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</si>
  <si>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</si>
  <si>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</si>
  <si>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</si>
  <si>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</si>
  <si>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</si>
  <si>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</si>
  <si>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</si>
  <si>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</si>
  <si>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</si>
  <si>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</si>
  <si>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</si>
  <si>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</si>
  <si>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</si>
  <si>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</si>
  <si>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</si>
  <si>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</si>
  <si>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</si>
  <si>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</si>
  <si>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</si>
  <si>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</si>
  <si>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</si>
  <si>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</si>
  <si>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</si>
  <si>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</si>
  <si>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</si>
  <si>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</si>
  <si>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</si>
  <si>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</si>
  <si>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</si>
  <si>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</si>
  <si>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</si>
  <si>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</si>
  <si>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</si>
  <si>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</si>
  <si>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</si>
  <si>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</si>
  <si>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</si>
  <si>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</si>
  <si>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</si>
  <si>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</si>
  <si>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</si>
  <si>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</si>
  <si>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</si>
  <si>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</si>
  <si>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</si>
  <si>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</si>
  <si>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</si>
  <si>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</si>
  <si>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</si>
  <si>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</si>
  <si>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</si>
  <si>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</si>
  <si>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</si>
  <si>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</si>
  <si>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</si>
  <si>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</si>
  <si>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</si>
  <si>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</si>
  <si>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</si>
  <si>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</si>
  <si>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</si>
  <si>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</si>
  <si>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</si>
  <si>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</si>
  <si>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</si>
  <si>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</si>
  <si>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</si>
  <si>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</si>
  <si>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</si>
  <si>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</si>
  <si>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</si>
  <si>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</si>
  <si>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</si>
  <si>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</si>
  <si>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</si>
  <si>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</si>
  <si>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</si>
  <si>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</si>
  <si>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</si>
  <si>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</si>
  <si>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</si>
  <si>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</si>
  <si>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</si>
  <si>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</si>
  <si>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</si>
  <si>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</si>
  <si>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</si>
  <si>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</si>
  <si>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</si>
  <si>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</si>
  <si>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</si>
  <si>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</si>
  <si>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</si>
  <si>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</si>
  <si>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</si>
  <si>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</si>
  <si>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</si>
  <si>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</si>
  <si>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</si>
  <si>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</si>
  <si>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</si>
  <si>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</si>
  <si>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</si>
  <si>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</si>
  <si>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</si>
  <si>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</si>
  <si>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</si>
  <si>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</si>
  <si>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</si>
  <si>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</si>
  <si>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</si>
  <si>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</si>
  <si>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</si>
  <si>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</si>
  <si>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</si>
  <si>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</si>
  <si>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</si>
  <si>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</si>
  <si>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</si>
  <si>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</si>
  <si>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</si>
  <si>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</si>
  <si>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</si>
  <si>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</si>
  <si>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</si>
  <si>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</si>
  <si>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</si>
  <si>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</si>
  <si>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</si>
  <si>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</si>
  <si>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</si>
  <si>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</si>
  <si>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</si>
  <si>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</si>
  <si>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</si>
  <si>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</si>
  <si>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</si>
  <si>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</si>
  <si>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</si>
  <si>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</si>
  <si>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</si>
  <si>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</si>
  <si>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</si>
  <si>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</si>
  <si>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</si>
  <si>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</si>
  <si>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</si>
  <si>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</si>
  <si>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</si>
  <si>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</si>
  <si>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</si>
  <si>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</si>
  <si>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</si>
  <si>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</si>
  <si>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</si>
  <si>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</si>
  <si>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</si>
  <si>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</si>
  <si>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</si>
  <si>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</si>
  <si>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</si>
  <si>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</si>
  <si>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</si>
  <si>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</si>
  <si>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</si>
  <si>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</si>
  <si>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</si>
  <si>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</si>
  <si>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</si>
  <si>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</si>
  <si>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</si>
  <si>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</si>
  <si>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</si>
  <si>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</si>
  <si>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</si>
  <si>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</si>
  <si>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</si>
  <si>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</si>
  <si>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</si>
  <si>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</si>
  <si>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</si>
  <si>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</si>
  <si>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</si>
  <si>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</si>
  <si>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</si>
  <si>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</si>
  <si>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</si>
  <si>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</si>
  <si>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</si>
  <si>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</si>
  <si>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</si>
  <si>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</si>
  <si>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</si>
  <si>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</si>
  <si>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</si>
  <si>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</si>
  <si>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</si>
  <si>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</si>
  <si>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</si>
  <si>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</si>
  <si>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</si>
  <si>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</si>
  <si>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</si>
  <si>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</si>
  <si>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</si>
  <si>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</si>
  <si>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</si>
  <si>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</si>
  <si>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</si>
  <si>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</si>
  <si>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</si>
  <si>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</si>
  <si>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</si>
  <si>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</si>
  <si>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</si>
  <si>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</si>
  <si>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</si>
  <si>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</si>
  <si>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</si>
  <si>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</si>
  <si>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</si>
  <si>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</si>
  <si>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</si>
  <si>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</si>
  <si>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</si>
  <si>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</si>
  <si>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</si>
  <si>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</si>
  <si>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</si>
  <si>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</si>
  <si>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</si>
  <si>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</si>
  <si>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</si>
  <si>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</si>
  <si>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</si>
  <si>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</si>
  <si>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</si>
  <si>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</si>
  <si>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</si>
  <si>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</si>
  <si>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</si>
  <si>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</si>
  <si>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</si>
  <si>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</si>
  <si>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</si>
  <si>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</si>
  <si>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</si>
  <si>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</si>
  <si>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</si>
  <si>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</si>
  <si>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</si>
  <si>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</si>
  <si>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</si>
  <si>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</si>
  <si>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</si>
  <si>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</si>
  <si>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</si>
  <si>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</si>
  <si>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</si>
  <si>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</si>
  <si>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</si>
  <si>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</si>
  <si>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</si>
  <si>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</si>
  <si>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</si>
  <si>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</si>
  <si>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</si>
  <si>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</si>
  <si>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</si>
  <si>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</si>
  <si>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</si>
  <si>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</si>
  <si>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</si>
  <si>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</si>
  <si>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</si>
  <si>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</si>
  <si>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</si>
  <si>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</si>
  <si>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CRA 19  No. 28 A  - 47 SINCELEJO</t>
  </si>
  <si>
    <t>3017557389</t>
  </si>
  <si>
    <t>utsucreprimerainfancia2021@gmail.com</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</si>
  <si>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</si>
  <si>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</si>
  <si>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</si>
  <si>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</si>
  <si>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</si>
  <si>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</si>
  <si>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</si>
  <si>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</si>
  <si>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</si>
  <si>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</si>
  <si>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</si>
  <si>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</si>
  <si>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</si>
  <si>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</si>
  <si>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</si>
  <si>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</si>
  <si>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</si>
  <si>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</si>
  <si>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</si>
  <si>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</si>
  <si>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</si>
  <si>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</si>
  <si>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</si>
  <si>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</si>
  <si>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</si>
  <si>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</si>
  <si>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</si>
  <si>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</si>
  <si>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</si>
  <si>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</si>
  <si>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</si>
  <si>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</si>
  <si>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</si>
  <si>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</si>
  <si>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</si>
  <si>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</si>
  <si>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</si>
  <si>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</si>
  <si>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</si>
  <si>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</si>
  <si>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</si>
  <si>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</si>
  <si>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</si>
  <si>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</si>
  <si>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</si>
  <si>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</si>
  <si>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</si>
  <si>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</si>
  <si>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</si>
  <si>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</si>
  <si>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</si>
  <si>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</si>
  <si>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</si>
  <si>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</si>
  <si>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SUCRE PRIMERA INFANCIA 2021</t>
  </si>
  <si>
    <t>REALIZAR ACOMPAÑAMIENTO EN LA ATENCION INTEGRAL A NIÑOS Y NIÑAS MENORES DE 5 AÑOS A TRAVES DE ACTIVODADES DE RECUPERACIÓN NUTRICIONAL, PSICOSOCIAL Y LUDICOPEDAGOGICAS</t>
  </si>
  <si>
    <t>WALE KERU IPSI</t>
  </si>
  <si>
    <t>0002-03-2017</t>
  </si>
  <si>
    <t>0002-02-2013</t>
  </si>
  <si>
    <t>001-01-2014</t>
  </si>
  <si>
    <t>001/08/2015</t>
  </si>
  <si>
    <t>2021-70-70001032020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</si>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</sst>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3" borderId="41" xfId="0" applyFont="1" applyFill="1" applyBorder="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9"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44194.823529976849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2763</v>
      </c>
      <c r="G20" s="5"/>
      <c r="H20" s="268"/>
      <c r="I20" s="141" t="s">
        <v>453</v>
      </c>
      <c r="J20" s="142" t="s">
        <v>963</v>
      </c>
      <c r="K20" s="143">
        <v>464849060</v>
      </c>
      <c r="L20" s="144"/>
      <c r="M20" s="144">
        <v>44561</v>
      </c>
      <c r="N20" s="127">
        <f>+(M20-L20)/30</f>
        <v>1485.3666666666666</v>
      </c>
      <c r="O20" s="130"/>
      <c r="U20" s="126"/>
      <c r="V20" s="106">
        <f ca="1">NOW()</f>
        <v>44194.823529976849</v>
      </c>
      <c r="W20" s="106">
        <f ca="1">NOW()</f>
        <v>44194.823529976849</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2"/>
      <c r="C23" s="21"/>
      <c r="D23" s="21"/>
      <c r="E23" s="21"/>
      <c r="F23" s="5"/>
      <c r="G23" s="5"/>
      <c r="H23" s="70"/>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0"/>
        <v>0</v>
      </c>
      <c r="O24" s="131"/>
    </row>
    <row r="25" spans="1:23" ht="30" customHeight="1" outlineLevel="1" x14ac:dyDescent="0.25">
      <c r="A25" s="9"/>
      <c r="B25" s="102"/>
      <c r="C25" s="21"/>
      <c r="D25" s="21"/>
      <c r="E25" s="21"/>
      <c r="F25" s="5"/>
      <c r="G25" s="5"/>
      <c r="H25" s="70"/>
      <c r="I25" s="141"/>
      <c r="J25" s="142"/>
      <c r="K25" s="143"/>
      <c r="L25" s="144"/>
      <c r="M25" s="144"/>
      <c r="N25" s="128">
        <f t="shared" si="0"/>
        <v>0</v>
      </c>
      <c r="O25" s="131"/>
    </row>
    <row r="26" spans="1:23" ht="30" customHeight="1" outlineLevel="1" x14ac:dyDescent="0.25">
      <c r="A26" s="9"/>
      <c r="B26" s="102"/>
      <c r="C26" s="21"/>
      <c r="D26" s="21"/>
      <c r="E26" s="21"/>
      <c r="F26" s="5"/>
      <c r="G26" s="5"/>
      <c r="H26" s="70"/>
      <c r="I26" s="141"/>
      <c r="J26" s="142"/>
      <c r="K26" s="143"/>
      <c r="L26" s="144"/>
      <c r="M26" s="144"/>
      <c r="N26" s="128">
        <f t="shared" si="0"/>
        <v>0</v>
      </c>
      <c r="O26" s="131"/>
    </row>
    <row r="27" spans="1:23" ht="30" customHeight="1" outlineLevel="1" x14ac:dyDescent="0.25">
      <c r="A27" s="9"/>
      <c r="B27" s="102"/>
      <c r="C27" s="21"/>
      <c r="D27" s="21"/>
      <c r="E27" s="21"/>
      <c r="F27" s="5"/>
      <c r="G27" s="5"/>
      <c r="H27" s="70"/>
      <c r="I27" s="141"/>
      <c r="J27" s="142"/>
      <c r="K27" s="143"/>
      <c r="L27" s="144"/>
      <c r="M27" s="144"/>
      <c r="N27" s="128">
        <f t="shared" si="0"/>
        <v>0</v>
      </c>
      <c r="O27" s="131"/>
    </row>
    <row r="28" spans="1:23" ht="30" customHeight="1" outlineLevel="1" x14ac:dyDescent="0.25">
      <c r="A28" s="9"/>
      <c r="B28" s="102"/>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 t="shared" ref="N34:N35" si="1">+(M34-L34)/30</f>
        <v>0</v>
      </c>
      <c r="O34" s="131"/>
    </row>
    <row r="35" spans="1:16" ht="30" customHeight="1" outlineLevel="1" x14ac:dyDescent="0.25">
      <c r="A35" s="9"/>
      <c r="B35" s="71"/>
      <c r="C35" s="5"/>
      <c r="D35" s="5"/>
      <c r="E35" s="5"/>
      <c r="F35" s="5"/>
      <c r="G35" s="5"/>
      <c r="H35" s="70"/>
      <c r="I35" s="141"/>
      <c r="J35" s="142"/>
      <c r="K35" s="143"/>
      <c r="L35" s="144"/>
      <c r="M35" s="144"/>
      <c r="N35" s="128">
        <f t="shared" si="1"/>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NACIONAL EN SERVICIOS DE INVERSION SOCIAL</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2765</v>
      </c>
      <c r="C59" s="118" t="s">
        <v>32</v>
      </c>
      <c r="D59" s="115" t="s">
        <v>2766</v>
      </c>
      <c r="E59" s="137">
        <v>42772</v>
      </c>
      <c r="F59" s="137">
        <v>43081</v>
      </c>
      <c r="G59" s="164">
        <f t="shared" si="2"/>
        <v>10.3</v>
      </c>
      <c r="H59" s="113" t="s">
        <v>2764</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2765</v>
      </c>
      <c r="C60" s="118" t="s">
        <v>32</v>
      </c>
      <c r="D60" s="115" t="s">
        <v>2767</v>
      </c>
      <c r="E60" s="137">
        <v>41316</v>
      </c>
      <c r="F60" s="137">
        <v>41639</v>
      </c>
      <c r="G60" s="164">
        <f t="shared" si="2"/>
        <v>10.766666666666667</v>
      </c>
      <c r="H60" s="113" t="s">
        <v>2764</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2765</v>
      </c>
      <c r="C61" s="118" t="s">
        <v>32</v>
      </c>
      <c r="D61" s="115" t="s">
        <v>2768</v>
      </c>
      <c r="E61" s="137">
        <v>41640</v>
      </c>
      <c r="F61" s="137">
        <v>42004</v>
      </c>
      <c r="G61" s="164">
        <f t="shared" si="2"/>
        <v>12.133333333333333</v>
      </c>
      <c r="H61" s="116" t="s">
        <v>2764</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2765</v>
      </c>
      <c r="C62" s="118" t="s">
        <v>32</v>
      </c>
      <c r="D62" s="115" t="s">
        <v>2769</v>
      </c>
      <c r="E62" s="137">
        <v>42005</v>
      </c>
      <c r="F62" s="137">
        <v>42369</v>
      </c>
      <c r="G62" s="164">
        <f t="shared" si="2"/>
        <v>12.133333333333333</v>
      </c>
      <c r="H62" s="116" t="s">
        <v>2764</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13945471.799999999</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2706</v>
      </c>
      <c r="J211" s="27" t="s">
        <v>2627</v>
      </c>
      <c r="K211" s="190" t="s">
        <v>2706</v>
      </c>
      <c r="L211" s="21"/>
      <c r="M211" s="21"/>
      <c r="N211" s="21"/>
      <c r="O211" s="8"/>
    </row>
    <row r="212" spans="1:15" x14ac:dyDescent="0.2">
      <c r="A212" s="9"/>
      <c r="B212" s="27" t="s">
        <v>2624</v>
      </c>
      <c r="C212" s="189" t="s">
        <v>2705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73" zoomScale="55" zoomScaleNormal="55" zoomScaleSheetLayoutView="40" zoomScalePageLayoutView="40" workbookViewId="0">
      <selection activeCell="K192" sqref="K19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44194.823529976849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2763</v>
      </c>
      <c r="G20" s="5"/>
      <c r="H20" s="268"/>
      <c r="I20" s="141" t="s">
        <v>453</v>
      </c>
      <c r="J20" s="142" t="s">
        <v>963</v>
      </c>
      <c r="K20" s="143">
        <v>464849060</v>
      </c>
      <c r="L20" s="144"/>
      <c r="M20" s="144">
        <v>44561</v>
      </c>
      <c r="N20" s="127">
        <f>+(M20-L20)/30</f>
        <v>1485.3666666666666</v>
      </c>
      <c r="O20" s="130"/>
      <c r="U20" s="126"/>
      <c r="V20" s="106">
        <f ca="1">NOW()</f>
        <v>44194.823529976849</v>
      </c>
      <c r="W20" s="106">
        <f ca="1">NOW()</f>
        <v>44194.823529976849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PUERTAS PARA EL DESARROLLO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2709</v>
      </c>
      <c r="C48" s="118" t="s">
        <v>32</v>
      </c>
      <c r="D48" s="115" t="s">
        <v>2710</v>
      </c>
      <c r="E48" s="137">
        <v>40575</v>
      </c>
      <c r="F48" s="137">
        <v>40908</v>
      </c>
      <c r="G48" s="164">
        <f>IF(AND(E48&lt;&gt;"",F48&lt;&gt;""),((F48-E48)/30),"")</f>
        <v>11.1</v>
      </c>
      <c r="H48" s="116" t="s">
        <v>2728</v>
      </c>
      <c r="I48" s="115" t="s">
        <v>1154</v>
      </c>
      <c r="J48" s="115" t="s">
        <v>698</v>
      </c>
      <c r="K48" s="117" t="s">
        <v>2729</v>
      </c>
      <c r="L48" s="118" t="s">
        <v>1148</v>
      </c>
      <c r="M48" s="111">
        <v>1</v>
      </c>
      <c r="N48" s="118" t="s">
        <v>1151</v>
      </c>
      <c r="O48" s="118" t="s">
        <v>1148</v>
      </c>
      <c r="P48" s="79"/>
    </row>
    <row r="49" spans="1:16" s="6" customFormat="1" ht="24.75" customHeight="1" x14ac:dyDescent="0.25">
      <c r="A49" s="135">
        <v>2</v>
      </c>
      <c r="B49" s="116" t="s">
        <v>2709</v>
      </c>
      <c r="C49" s="118" t="s">
        <v>32</v>
      </c>
      <c r="D49" s="115" t="s">
        <v>2711</v>
      </c>
      <c r="E49" s="137">
        <v>40909</v>
      </c>
      <c r="F49" s="137">
        <v>41274</v>
      </c>
      <c r="G49" s="164">
        <f t="shared" ref="G49:G107" si="1">IF(AND(E49&lt;&gt;"",F49&lt;&gt;""),((F49-E49)/30),"")</f>
        <v>12.166666666666666</v>
      </c>
      <c r="H49" s="116" t="s">
        <v>2728</v>
      </c>
      <c r="I49" s="115" t="s">
        <v>1154</v>
      </c>
      <c r="J49" s="115" t="s">
        <v>698</v>
      </c>
      <c r="K49" s="117" t="s">
        <v>2730</v>
      </c>
      <c r="L49" s="118" t="s">
        <v>1148</v>
      </c>
      <c r="M49" s="111">
        <v>1</v>
      </c>
      <c r="N49" s="118" t="s">
        <v>1151</v>
      </c>
      <c r="O49" s="118" t="s">
        <v>1148</v>
      </c>
      <c r="P49" s="79"/>
    </row>
    <row r="50" spans="1:16" s="6" customFormat="1" ht="24.75" customHeight="1" x14ac:dyDescent="0.25">
      <c r="A50" s="135">
        <v>3</v>
      </c>
      <c r="B50" s="116" t="s">
        <v>2709</v>
      </c>
      <c r="C50" s="118" t="s">
        <v>32</v>
      </c>
      <c r="D50" s="115" t="s">
        <v>2712</v>
      </c>
      <c r="E50" s="137">
        <v>41275</v>
      </c>
      <c r="F50" s="137">
        <v>41639</v>
      </c>
      <c r="G50" s="164">
        <f t="shared" si="1"/>
        <v>12.133333333333333</v>
      </c>
      <c r="H50" s="113" t="s">
        <v>2728</v>
      </c>
      <c r="I50" s="115" t="s">
        <v>1154</v>
      </c>
      <c r="J50" s="115" t="s">
        <v>698</v>
      </c>
      <c r="K50" s="117" t="s">
        <v>2731</v>
      </c>
      <c r="L50" s="118" t="s">
        <v>1148</v>
      </c>
      <c r="M50" s="111">
        <v>1</v>
      </c>
      <c r="N50" s="118" t="s">
        <v>1151</v>
      </c>
      <c r="O50" s="118" t="s">
        <v>1148</v>
      </c>
      <c r="P50" s="79"/>
    </row>
    <row r="51" spans="1:16" s="6" customFormat="1" ht="24.75" customHeight="1" outlineLevel="1" x14ac:dyDescent="0.25">
      <c r="A51" s="135">
        <v>4</v>
      </c>
      <c r="B51" s="116" t="s">
        <v>2709</v>
      </c>
      <c r="C51" s="118" t="s">
        <v>31</v>
      </c>
      <c r="D51" s="115" t="s">
        <v>2713</v>
      </c>
      <c r="E51" s="137">
        <v>41640</v>
      </c>
      <c r="F51" s="137">
        <v>42004</v>
      </c>
      <c r="G51" s="164">
        <f t="shared" si="1"/>
        <v>12.133333333333333</v>
      </c>
      <c r="H51" s="116" t="s">
        <v>2728</v>
      </c>
      <c r="I51" s="115" t="s">
        <v>1154</v>
      </c>
      <c r="J51" s="115" t="s">
        <v>698</v>
      </c>
      <c r="K51" s="117" t="s">
        <v>2732</v>
      </c>
      <c r="L51" s="118" t="s">
        <v>1148</v>
      </c>
      <c r="M51" s="111">
        <v>1</v>
      </c>
      <c r="N51" s="118" t="s">
        <v>1151</v>
      </c>
      <c r="O51" s="118" t="s">
        <v>1148</v>
      </c>
      <c r="P51" s="79"/>
    </row>
    <row r="52" spans="1:16" s="7" customFormat="1" ht="24.75" customHeight="1" outlineLevel="1" x14ac:dyDescent="0.25">
      <c r="A52" s="136">
        <v>5</v>
      </c>
      <c r="B52" s="116" t="s">
        <v>2709</v>
      </c>
      <c r="C52" s="118" t="s">
        <v>32</v>
      </c>
      <c r="D52" s="115" t="s">
        <v>2714</v>
      </c>
      <c r="E52" s="137">
        <v>42005</v>
      </c>
      <c r="F52" s="137">
        <v>42369</v>
      </c>
      <c r="G52" s="164">
        <f t="shared" si="1"/>
        <v>12.133333333333333</v>
      </c>
      <c r="H52" s="113" t="s">
        <v>2728</v>
      </c>
      <c r="I52" s="115" t="s">
        <v>1154</v>
      </c>
      <c r="J52" s="115" t="s">
        <v>698</v>
      </c>
      <c r="K52" s="117" t="s">
        <v>2733</v>
      </c>
      <c r="L52" s="118" t="s">
        <v>1148</v>
      </c>
      <c r="M52" s="111">
        <v>1</v>
      </c>
      <c r="N52" s="118" t="s">
        <v>1151</v>
      </c>
      <c r="O52" s="118" t="s">
        <v>1148</v>
      </c>
      <c r="P52" s="80"/>
    </row>
    <row r="53" spans="1:16" s="7" customFormat="1" ht="24.75" customHeight="1" outlineLevel="1" x14ac:dyDescent="0.25">
      <c r="A53" s="136">
        <v>6</v>
      </c>
      <c r="B53" s="116" t="s">
        <v>2709</v>
      </c>
      <c r="C53" s="118" t="s">
        <v>32</v>
      </c>
      <c r="D53" s="115" t="s">
        <v>2715</v>
      </c>
      <c r="E53" s="137">
        <v>42370</v>
      </c>
      <c r="F53" s="137">
        <v>42735</v>
      </c>
      <c r="G53" s="164">
        <f t="shared" si="1"/>
        <v>12.166666666666666</v>
      </c>
      <c r="H53" s="113" t="s">
        <v>2728</v>
      </c>
      <c r="I53" s="115" t="s">
        <v>1154</v>
      </c>
      <c r="J53" s="115" t="s">
        <v>698</v>
      </c>
      <c r="K53" s="117" t="s">
        <v>2734</v>
      </c>
      <c r="L53" s="118" t="s">
        <v>1148</v>
      </c>
      <c r="M53" s="111">
        <v>1</v>
      </c>
      <c r="N53" s="118" t="s">
        <v>1151</v>
      </c>
      <c r="O53" s="118" t="s">
        <v>1148</v>
      </c>
      <c r="P53" s="80"/>
    </row>
    <row r="54" spans="1:16" s="7" customFormat="1" ht="24.75" customHeight="1" outlineLevel="1" x14ac:dyDescent="0.25">
      <c r="A54" s="136">
        <v>7</v>
      </c>
      <c r="B54" s="116" t="s">
        <v>2709</v>
      </c>
      <c r="C54" s="118" t="s">
        <v>32</v>
      </c>
      <c r="D54" s="115" t="s">
        <v>2716</v>
      </c>
      <c r="E54" s="137">
        <v>42736</v>
      </c>
      <c r="F54" s="137">
        <v>43100</v>
      </c>
      <c r="G54" s="164">
        <f t="shared" si="1"/>
        <v>12.133333333333333</v>
      </c>
      <c r="H54" s="116" t="s">
        <v>2728</v>
      </c>
      <c r="I54" s="115" t="s">
        <v>1154</v>
      </c>
      <c r="J54" s="115" t="s">
        <v>698</v>
      </c>
      <c r="K54" s="112" t="s">
        <v>2735</v>
      </c>
      <c r="L54" s="118" t="s">
        <v>1148</v>
      </c>
      <c r="M54" s="111">
        <v>1</v>
      </c>
      <c r="N54" s="118" t="s">
        <v>1151</v>
      </c>
      <c r="O54" s="118" t="s">
        <v>1148</v>
      </c>
      <c r="P54" s="80"/>
    </row>
    <row r="55" spans="1:16" s="7" customFormat="1" ht="24.75" customHeight="1" outlineLevel="1" x14ac:dyDescent="0.25">
      <c r="A55" s="136">
        <v>8</v>
      </c>
      <c r="B55" s="116" t="s">
        <v>2709</v>
      </c>
      <c r="C55" s="118" t="s">
        <v>32</v>
      </c>
      <c r="D55" s="115" t="s">
        <v>2717</v>
      </c>
      <c r="E55" s="137">
        <v>43101</v>
      </c>
      <c r="F55" s="137">
        <v>43465</v>
      </c>
      <c r="G55" s="164">
        <f t="shared" si="1"/>
        <v>12.133333333333333</v>
      </c>
      <c r="H55" s="116" t="s">
        <v>2728</v>
      </c>
      <c r="I55" s="115" t="s">
        <v>1154</v>
      </c>
      <c r="J55" s="115" t="s">
        <v>698</v>
      </c>
      <c r="K55" s="112" t="s">
        <v>2731</v>
      </c>
      <c r="L55" s="118" t="s">
        <v>1148</v>
      </c>
      <c r="M55" s="111">
        <v>1</v>
      </c>
      <c r="N55" s="118" t="s">
        <v>1151</v>
      </c>
      <c r="O55" s="118" t="s">
        <v>1148</v>
      </c>
      <c r="P55" s="80"/>
    </row>
    <row r="56" spans="1:16" s="7" customFormat="1" ht="24.75" customHeight="1" outlineLevel="1" x14ac:dyDescent="0.25">
      <c r="A56" s="136">
        <v>9</v>
      </c>
      <c r="B56" s="116" t="s">
        <v>2709</v>
      </c>
      <c r="C56" s="118" t="s">
        <v>32</v>
      </c>
      <c r="D56" s="115" t="s">
        <v>2718</v>
      </c>
      <c r="E56" s="137">
        <v>43466</v>
      </c>
      <c r="F56" s="137">
        <v>43830</v>
      </c>
      <c r="G56" s="164">
        <f t="shared" si="1"/>
        <v>12.133333333333333</v>
      </c>
      <c r="H56" s="116" t="s">
        <v>2728</v>
      </c>
      <c r="I56" s="115" t="s">
        <v>1154</v>
      </c>
      <c r="J56" s="115" t="s">
        <v>698</v>
      </c>
      <c r="K56" s="112" t="s">
        <v>2736</v>
      </c>
      <c r="L56" s="118" t="s">
        <v>1148</v>
      </c>
      <c r="M56" s="111">
        <v>1</v>
      </c>
      <c r="N56" s="118" t="s">
        <v>1151</v>
      </c>
      <c r="O56" s="118" t="s">
        <v>1148</v>
      </c>
      <c r="P56" s="80"/>
    </row>
    <row r="57" spans="1:16" s="7" customFormat="1" ht="24.75" customHeight="1" outlineLevel="1" x14ac:dyDescent="0.25">
      <c r="A57" s="136">
        <v>10</v>
      </c>
      <c r="B57" s="116" t="s">
        <v>2709</v>
      </c>
      <c r="C57" s="118" t="s">
        <v>32</v>
      </c>
      <c r="D57" s="115" t="s">
        <v>2719</v>
      </c>
      <c r="E57" s="137">
        <v>43831</v>
      </c>
      <c r="F57" s="137">
        <v>44196</v>
      </c>
      <c r="G57" s="164">
        <f t="shared" si="1"/>
        <v>12.166666666666666</v>
      </c>
      <c r="H57" s="116" t="s">
        <v>2728</v>
      </c>
      <c r="I57" s="115" t="s">
        <v>1154</v>
      </c>
      <c r="J57" s="115" t="s">
        <v>698</v>
      </c>
      <c r="K57" s="117" t="s">
        <v>2737</v>
      </c>
      <c r="L57" s="118" t="s">
        <v>1148</v>
      </c>
      <c r="M57" s="111">
        <v>1</v>
      </c>
      <c r="N57" s="118" t="s">
        <v>1151</v>
      </c>
      <c r="O57" s="118" t="s">
        <v>1148</v>
      </c>
      <c r="P57" s="80"/>
    </row>
    <row r="58" spans="1:16" s="7" customFormat="1" ht="24.75" customHeight="1" outlineLevel="1" x14ac:dyDescent="0.25">
      <c r="A58" s="136">
        <v>11</v>
      </c>
      <c r="B58" s="116" t="s">
        <v>2720</v>
      </c>
      <c r="C58" s="118" t="s">
        <v>31</v>
      </c>
      <c r="D58" s="115" t="s">
        <v>2721</v>
      </c>
      <c r="E58" s="137">
        <v>43887</v>
      </c>
      <c r="F58" s="137">
        <v>44196</v>
      </c>
      <c r="G58" s="164">
        <f t="shared" si="1"/>
        <v>10.3</v>
      </c>
      <c r="H58" s="116" t="s">
        <v>2738</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2722</v>
      </c>
      <c r="E59" s="137">
        <v>41671</v>
      </c>
      <c r="F59" s="137">
        <v>41973</v>
      </c>
      <c r="G59" s="164">
        <f t="shared" si="1"/>
        <v>10.066666666666666</v>
      </c>
      <c r="H59" s="113" t="s">
        <v>2739</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2723</v>
      </c>
      <c r="E60" s="137">
        <v>42036</v>
      </c>
      <c r="F60" s="137">
        <v>42338</v>
      </c>
      <c r="G60" s="164">
        <f t="shared" si="1"/>
        <v>10.066666666666666</v>
      </c>
      <c r="H60" s="113" t="s">
        <v>2740</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2724</v>
      </c>
      <c r="E61" s="137">
        <v>42401</v>
      </c>
      <c r="F61" s="137">
        <v>42704</v>
      </c>
      <c r="G61" s="164">
        <f t="shared" si="1"/>
        <v>10.1</v>
      </c>
      <c r="H61" s="113" t="s">
        <v>2741</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2725</v>
      </c>
      <c r="E62" s="137">
        <v>42767</v>
      </c>
      <c r="F62" s="137">
        <v>43069</v>
      </c>
      <c r="G62" s="164">
        <f t="shared" si="1"/>
        <v>10.066666666666666</v>
      </c>
      <c r="H62" s="113" t="s">
        <v>2742</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2726</v>
      </c>
      <c r="E63" s="137">
        <v>43132</v>
      </c>
      <c r="F63" s="137">
        <v>43434</v>
      </c>
      <c r="G63" s="164">
        <f t="shared" si="1"/>
        <v>10.066666666666666</v>
      </c>
      <c r="H63" s="113" t="s">
        <v>2743</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2727</v>
      </c>
      <c r="E64" s="137">
        <v>43497</v>
      </c>
      <c r="F64" s="137">
        <v>43799</v>
      </c>
      <c r="G64" s="164">
        <f t="shared" si="1"/>
        <v>10.066666666666666</v>
      </c>
      <c r="H64" s="113" t="s">
        <v>2744</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2721</v>
      </c>
      <c r="E114" s="137">
        <v>43887</v>
      </c>
      <c r="F114" s="137">
        <v>44196</v>
      </c>
      <c r="G114" s="164">
        <f>IF(AND(E114&lt;&gt;"",F114&lt;&gt;""),((F114-E114)/30),"")</f>
        <v>10.3</v>
      </c>
      <c r="H114" s="116" t="s">
        <v>2738</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13945471.799999999</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2745</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2706</v>
      </c>
      <c r="J211" s="27" t="s">
        <v>2627</v>
      </c>
      <c r="K211" s="190" t="s">
        <v>2706</v>
      </c>
      <c r="L211" s="21"/>
      <c r="M211" s="21"/>
      <c r="N211" s="21"/>
      <c r="O211" s="8"/>
    </row>
    <row r="212" spans="1:15" x14ac:dyDescent="0.2">
      <c r="A212" s="9"/>
      <c r="B212" s="27" t="s">
        <v>2624</v>
      </c>
      <c r="C212" s="189" t="s">
        <v>2745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74" zoomScale="55" zoomScaleNormal="55" zoomScaleSheetLayoutView="40" zoomScalePageLayoutView="40" workbookViewId="0">
      <selection activeCell="C210" sqref="C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44194.823529976849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900149058</v>
      </c>
      <c r="C20" s="5"/>
      <c r="D20" s="160"/>
      <c r="E20" s="152" t="s">
        <v>2669</v>
      </c>
      <c r="F20" s="154" t="s">
        <v>2763</v>
      </c>
      <c r="G20" s="5"/>
      <c r="H20" s="268"/>
      <c r="I20" s="141" t="s">
        <v>453</v>
      </c>
      <c r="J20" s="142" t="s">
        <v>963</v>
      </c>
      <c r="K20" s="143">
        <v>464849060</v>
      </c>
      <c r="L20" s="144"/>
      <c r="M20" s="144">
        <v>44561</v>
      </c>
      <c r="N20" s="127">
        <f>+(M20-L20)/30</f>
        <v>1485.3666666666666</v>
      </c>
      <c r="O20" s="130"/>
      <c r="U20" s="126"/>
      <c r="V20" s="106">
        <f ca="1">NOW()</f>
        <v>44194.823529976849</v>
      </c>
      <c r="W20" s="106">
        <f ca="1">NOW()</f>
        <v>44194.823529976849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FUNDACIÓN AIRES DEL CARIBE</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2746</v>
      </c>
      <c r="C48" s="118" t="s">
        <v>31</v>
      </c>
      <c r="D48" s="115" t="s">
        <v>2747</v>
      </c>
      <c r="E48" s="137">
        <v>40939</v>
      </c>
      <c r="F48" s="137">
        <v>41273</v>
      </c>
      <c r="G48" s="164">
        <f>IF(AND(E48&lt;&gt;"",F48&lt;&gt;""),((F48-E48)/30),"")</f>
        <v>11.133333333333333</v>
      </c>
      <c r="H48" s="116" t="s">
        <v>2758</v>
      </c>
      <c r="I48" s="115" t="s">
        <v>453</v>
      </c>
      <c r="J48" s="115" t="s">
        <v>984</v>
      </c>
      <c r="K48" s="117">
        <v>21275048</v>
      </c>
      <c r="L48" s="118" t="s">
        <v>1148</v>
      </c>
      <c r="M48" s="111">
        <v>1</v>
      </c>
      <c r="N48" s="118" t="s">
        <v>27</v>
      </c>
      <c r="O48" s="118" t="s">
        <v>26</v>
      </c>
      <c r="P48" s="79"/>
    </row>
    <row r="49" spans="1:16" s="6" customFormat="1" ht="24.75" customHeight="1" x14ac:dyDescent="0.25">
      <c r="A49" s="135">
        <v>2</v>
      </c>
      <c r="B49" s="116" t="s">
        <v>2746</v>
      </c>
      <c r="C49" s="118" t="s">
        <v>31</v>
      </c>
      <c r="D49" s="115" t="s">
        <v>2748</v>
      </c>
      <c r="E49" s="137">
        <v>40939</v>
      </c>
      <c r="F49" s="137">
        <v>41274</v>
      </c>
      <c r="G49" s="164">
        <f t="shared" ref="G49:G107" si="1">IF(AND(E49&lt;&gt;"",F49&lt;&gt;""),((F49-E49)/30),"")</f>
        <v>11.166666666666666</v>
      </c>
      <c r="H49" s="116" t="s">
        <v>2758</v>
      </c>
      <c r="I49" s="115" t="s">
        <v>453</v>
      </c>
      <c r="J49" s="115" t="s">
        <v>984</v>
      </c>
      <c r="K49" s="117">
        <v>49668978</v>
      </c>
      <c r="L49" s="118" t="s">
        <v>1148</v>
      </c>
      <c r="M49" s="111">
        <v>1</v>
      </c>
      <c r="N49" s="118" t="s">
        <v>27</v>
      </c>
      <c r="O49" s="118" t="s">
        <v>26</v>
      </c>
      <c r="P49" s="79"/>
    </row>
    <row r="50" spans="1:16" s="6" customFormat="1" ht="24.75" customHeight="1" x14ac:dyDescent="0.25">
      <c r="A50" s="135">
        <v>3</v>
      </c>
      <c r="B50" s="116" t="s">
        <v>2746</v>
      </c>
      <c r="C50" s="118" t="s">
        <v>31</v>
      </c>
      <c r="D50" s="115" t="s">
        <v>2749</v>
      </c>
      <c r="E50" s="137">
        <v>40560</v>
      </c>
      <c r="F50" s="137">
        <v>40908</v>
      </c>
      <c r="G50" s="164">
        <f t="shared" si="1"/>
        <v>11.6</v>
      </c>
      <c r="H50" s="113" t="s">
        <v>2758</v>
      </c>
      <c r="I50" s="115" t="s">
        <v>453</v>
      </c>
      <c r="J50" s="115" t="s">
        <v>984</v>
      </c>
      <c r="K50" s="117">
        <v>41580232</v>
      </c>
      <c r="L50" s="118" t="s">
        <v>1148</v>
      </c>
      <c r="M50" s="111">
        <v>1</v>
      </c>
      <c r="N50" s="118" t="s">
        <v>27</v>
      </c>
      <c r="O50" s="118" t="s">
        <v>26</v>
      </c>
      <c r="P50" s="79"/>
    </row>
    <row r="51" spans="1:16" s="6" customFormat="1" ht="24.75" customHeight="1" outlineLevel="1" x14ac:dyDescent="0.25">
      <c r="A51" s="135">
        <v>4</v>
      </c>
      <c r="B51" s="116" t="s">
        <v>2746</v>
      </c>
      <c r="C51" s="118" t="s">
        <v>31</v>
      </c>
      <c r="D51" s="115" t="s">
        <v>2750</v>
      </c>
      <c r="E51" s="137">
        <v>40560</v>
      </c>
      <c r="F51" s="137">
        <v>40908</v>
      </c>
      <c r="G51" s="164">
        <f t="shared" si="1"/>
        <v>11.6</v>
      </c>
      <c r="H51" s="116" t="s">
        <v>2758</v>
      </c>
      <c r="I51" s="115" t="s">
        <v>453</v>
      </c>
      <c r="J51" s="115" t="s">
        <v>984</v>
      </c>
      <c r="K51" s="117">
        <v>82317009</v>
      </c>
      <c r="L51" s="118" t="s">
        <v>1148</v>
      </c>
      <c r="M51" s="111">
        <v>1</v>
      </c>
      <c r="N51" s="118" t="s">
        <v>27</v>
      </c>
      <c r="O51" s="118" t="s">
        <v>26</v>
      </c>
      <c r="P51" s="79"/>
    </row>
    <row r="52" spans="1:16" s="7" customFormat="1" ht="24.75" customHeight="1" outlineLevel="1" x14ac:dyDescent="0.25">
      <c r="A52" s="136">
        <v>5</v>
      </c>
      <c r="B52" s="116" t="s">
        <v>2746</v>
      </c>
      <c r="C52" s="118" t="s">
        <v>31</v>
      </c>
      <c r="D52" s="115" t="s">
        <v>2751</v>
      </c>
      <c r="E52" s="137">
        <v>40206</v>
      </c>
      <c r="F52" s="137">
        <v>40543</v>
      </c>
      <c r="G52" s="164">
        <f t="shared" si="1"/>
        <v>11.233333333333333</v>
      </c>
      <c r="H52" s="113" t="s">
        <v>2758</v>
      </c>
      <c r="I52" s="115" t="s">
        <v>453</v>
      </c>
      <c r="J52" s="115" t="s">
        <v>984</v>
      </c>
      <c r="K52" s="117">
        <v>129089124</v>
      </c>
      <c r="L52" s="118" t="s">
        <v>1148</v>
      </c>
      <c r="M52" s="111">
        <v>1</v>
      </c>
      <c r="N52" s="118" t="s">
        <v>27</v>
      </c>
      <c r="O52" s="118" t="s">
        <v>26</v>
      </c>
      <c r="P52" s="80"/>
    </row>
    <row r="53" spans="1:16" s="7" customFormat="1" ht="24.75" customHeight="1" outlineLevel="1" x14ac:dyDescent="0.25">
      <c r="A53" s="136">
        <v>6</v>
      </c>
      <c r="B53" s="116" t="s">
        <v>1849</v>
      </c>
      <c r="C53" s="118" t="s">
        <v>32</v>
      </c>
      <c r="D53" s="115" t="s">
        <v>2752</v>
      </c>
      <c r="E53" s="137">
        <v>42749</v>
      </c>
      <c r="F53" s="137">
        <v>43113</v>
      </c>
      <c r="G53" s="164">
        <f t="shared" si="1"/>
        <v>12.133333333333333</v>
      </c>
      <c r="H53" s="113" t="s">
        <v>2759</v>
      </c>
      <c r="I53" s="115" t="s">
        <v>453</v>
      </c>
      <c r="J53" s="115" t="s">
        <v>984</v>
      </c>
      <c r="K53" s="117">
        <v>287280000</v>
      </c>
      <c r="L53" s="118" t="s">
        <v>1148</v>
      </c>
      <c r="M53" s="111">
        <v>1</v>
      </c>
      <c r="N53" s="118" t="s">
        <v>27</v>
      </c>
      <c r="O53" s="118" t="s">
        <v>1148</v>
      </c>
      <c r="P53" s="80"/>
    </row>
    <row r="54" spans="1:16" s="7" customFormat="1" ht="24.75" customHeight="1" outlineLevel="1" x14ac:dyDescent="0.25">
      <c r="A54" s="136">
        <v>7</v>
      </c>
      <c r="B54" s="116" t="s">
        <v>1849</v>
      </c>
      <c r="C54" s="118" t="s">
        <v>32</v>
      </c>
      <c r="D54" s="115" t="s">
        <v>2753</v>
      </c>
      <c r="E54" s="137">
        <v>42382</v>
      </c>
      <c r="F54" s="137">
        <v>42747</v>
      </c>
      <c r="G54" s="164">
        <f t="shared" si="1"/>
        <v>12.166666666666666</v>
      </c>
      <c r="H54" s="116" t="s">
        <v>2760</v>
      </c>
      <c r="I54" s="115" t="s">
        <v>453</v>
      </c>
      <c r="J54" s="115" t="s">
        <v>984</v>
      </c>
      <c r="K54" s="112">
        <v>295280000</v>
      </c>
      <c r="L54" s="118" t="s">
        <v>1148</v>
      </c>
      <c r="M54" s="111">
        <v>1</v>
      </c>
      <c r="N54" s="118" t="s">
        <v>27</v>
      </c>
      <c r="O54" s="118" t="s">
        <v>1148</v>
      </c>
      <c r="P54" s="80"/>
    </row>
    <row r="55" spans="1:16" s="7" customFormat="1" ht="24.75" customHeight="1" outlineLevel="1" x14ac:dyDescent="0.25">
      <c r="A55" s="136">
        <v>8</v>
      </c>
      <c r="B55" s="116" t="s">
        <v>1849</v>
      </c>
      <c r="C55" s="118" t="s">
        <v>32</v>
      </c>
      <c r="D55" s="115" t="s">
        <v>2754</v>
      </c>
      <c r="E55" s="137">
        <v>42013</v>
      </c>
      <c r="F55" s="137">
        <v>42377</v>
      </c>
      <c r="G55" s="164">
        <f t="shared" si="1"/>
        <v>12.133333333333333</v>
      </c>
      <c r="H55" s="116" t="s">
        <v>2760</v>
      </c>
      <c r="I55" s="115" t="s">
        <v>453</v>
      </c>
      <c r="J55" s="115" t="s">
        <v>984</v>
      </c>
      <c r="K55" s="112">
        <v>303780000</v>
      </c>
      <c r="L55" s="118" t="s">
        <v>1148</v>
      </c>
      <c r="M55" s="111">
        <v>1</v>
      </c>
      <c r="N55" s="118" t="s">
        <v>27</v>
      </c>
      <c r="O55" s="118" t="s">
        <v>1148</v>
      </c>
      <c r="P55" s="80"/>
    </row>
    <row r="56" spans="1:16" s="7" customFormat="1" ht="24.75" customHeight="1" outlineLevel="1" x14ac:dyDescent="0.25">
      <c r="A56" s="136">
        <v>9</v>
      </c>
      <c r="B56" s="116" t="s">
        <v>2755</v>
      </c>
      <c r="C56" s="118" t="s">
        <v>32</v>
      </c>
      <c r="D56" s="115" t="s">
        <v>2756</v>
      </c>
      <c r="E56" s="137">
        <v>41647</v>
      </c>
      <c r="F56" s="137">
        <v>41920</v>
      </c>
      <c r="G56" s="164">
        <f t="shared" si="1"/>
        <v>9.1</v>
      </c>
      <c r="H56" s="116" t="s">
        <v>2761</v>
      </c>
      <c r="I56" s="115" t="s">
        <v>1154</v>
      </c>
      <c r="J56" s="115" t="s">
        <v>709</v>
      </c>
      <c r="K56" s="112">
        <v>6000000</v>
      </c>
      <c r="L56" s="118" t="s">
        <v>1148</v>
      </c>
      <c r="M56" s="111">
        <v>1</v>
      </c>
      <c r="N56" s="118" t="s">
        <v>1151</v>
      </c>
      <c r="O56" s="118" t="s">
        <v>1148</v>
      </c>
      <c r="P56" s="80"/>
    </row>
    <row r="57" spans="1:16" s="7" customFormat="1" ht="24.75" customHeight="1" outlineLevel="1" x14ac:dyDescent="0.25">
      <c r="A57" s="136">
        <v>10</v>
      </c>
      <c r="B57" s="116" t="s">
        <v>2755</v>
      </c>
      <c r="C57" s="118" t="s">
        <v>32</v>
      </c>
      <c r="D57" s="115" t="s">
        <v>2757</v>
      </c>
      <c r="E57" s="137">
        <v>41310</v>
      </c>
      <c r="F57" s="137">
        <v>41583</v>
      </c>
      <c r="G57" s="164">
        <f t="shared" si="1"/>
        <v>9.1</v>
      </c>
      <c r="H57" s="116" t="s">
        <v>2761</v>
      </c>
      <c r="I57" s="115" t="s">
        <v>1154</v>
      </c>
      <c r="J57" s="115" t="s">
        <v>709</v>
      </c>
      <c r="K57" s="117">
        <v>6000000</v>
      </c>
      <c r="L57" s="118" t="s">
        <v>1148</v>
      </c>
      <c r="M57" s="111">
        <v>1</v>
      </c>
      <c r="N57" s="118" t="s">
        <v>1151</v>
      </c>
      <c r="O57" s="118" t="s">
        <v>1148</v>
      </c>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t="s">
        <v>26</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v>0.01</v>
      </c>
      <c r="G177" s="171">
        <f>IF(F177&gt;0,SUM(E177+F177),"")</f>
        <v>0.03</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0.03</v>
      </c>
      <c r="D183" s="161" t="s">
        <v>2633</v>
      </c>
      <c r="E183" s="95">
        <f>+(C183*SUM(K20:K35))</f>
        <v>13945471.799999999</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87">
        <v>42493</v>
      </c>
      <c r="D191" s="5"/>
      <c r="E191" s="188">
        <v>950</v>
      </c>
      <c r="F191" s="5"/>
      <c r="G191" s="5"/>
      <c r="H191" s="189" t="s">
        <v>2762</v>
      </c>
      <c r="J191" s="5"/>
      <c r="K191" s="187">
        <v>40206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t="s">
        <v>2706</v>
      </c>
      <c r="J209" s="27" t="s">
        <v>2627</v>
      </c>
      <c r="K209" s="190" t="s">
        <v>2706</v>
      </c>
      <c r="L209" s="21"/>
      <c r="M209" s="21"/>
      <c r="N209" s="21"/>
      <c r="O209" s="8"/>
    </row>
    <row r="210" spans="1:15" x14ac:dyDescent="0.2">
      <c r="A210" s="9"/>
      <c r="B210" s="27" t="s">
        <v>2624</v>
      </c>
      <c r="C210" s="189" t="s">
        <v>2762</v>
      </c>
      <c r="D210" s="21"/>
      <c r="G210" s="27" t="s">
        <v>2626</v>
      </c>
      <c r="H210" s="190" t="s">
        <v>2707</v>
      </c>
      <c r="J210" s="27" t="s">
        <v>2628</v>
      </c>
      <c r="K210" s="191" t="s">
        <v>2708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3" zoomScale="55" zoomScaleNormal="55"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44194.823529976849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44194.823529976849</v>
      </c>
      <c r="W20" s="106">
        <f ca="1">NOW()</f>
        <v>44194.823529976849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zoomScale="40" zoomScaleNormal="40"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44194.823529976849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44194.823529976849</v>
      </c>
      <c r="W20" s="106">
        <f ca="1">NOW()</f>
        <v>44194.823529976849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55" zoomScaleNormal="5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44194.823529976849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44194.823529976849</v>
      </c>
      <c r="W20" s="106">
        <f ca="1">NOW()</f>
        <v>44194.823529976849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2020-12-11T17:12:38Z</cp:lastPrinted>
  <dcterms:created xsi:type="dcterms:W3CDTF">2020-10-14T21:57:42Z</dcterms:created>
  <dcterms:modified xsi:type="dcterms:W3CDTF">2020-12-30T00:45:57Z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