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<sst xmlns="http://schemas.openxmlformats.org/spreadsheetml/2006/main" count="3588" uniqueCount="2723">
  <si>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</si>
  <si>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</si>
  <si>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</si>
  <si>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</si>
  <si>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</si>
  <si>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</si>
  <si>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</si>
  <si>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</si>
  <si>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</si>
  <si>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</si>
  <si>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</si>
  <si>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</si>
  <si>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</si>
  <si>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</si>
  <si>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</si>
  <si>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</si>
  <si>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</si>
  <si>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</si>
  <si>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</si>
  <si>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</si>
  <si>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</si>
  <si>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</si>
  <si>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</si>
  <si>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</si>
  <si>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</si>
  <si>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</si>
  <si>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</si>
  <si>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</si>
  <si>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</si>
  <si>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</si>
  <si>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</si>
  <si>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</si>
  <si>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</si>
  <si>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</si>
  <si>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</si>
  <si>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</si>
  <si>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</si>
  <si>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</si>
  <si>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</si>
  <si>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</si>
  <si>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</si>
  <si>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</si>
  <si>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</si>
  <si>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</si>
  <si>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</si>
  <si>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</si>
  <si>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</si>
  <si>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</si>
  <si>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</si>
  <si>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</si>
  <si>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</si>
  <si>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</si>
  <si>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</si>
  <si>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</si>
  <si>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</si>
  <si>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</si>
  <si>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</si>
  <si>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</si>
  <si>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</si>
  <si>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</si>
  <si>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</si>
  <si>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</si>
  <si>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</si>
  <si>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</si>
  <si>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</si>
  <si>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</si>
  <si>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</si>
  <si>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</si>
  <si>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</si>
  <si>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</si>
  <si>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</si>
  <si>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</si>
  <si>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</si>
  <si>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</si>
  <si>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</si>
  <si>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</si>
  <si>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</si>
  <si>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</si>
  <si>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</si>
  <si>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</si>
  <si>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</si>
  <si>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</si>
  <si>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</si>
  <si>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</si>
  <si>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</si>
  <si>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</si>
  <si>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</si>
  <si>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</si>
  <si>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</si>
  <si>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</si>
  <si>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</si>
  <si>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</si>
  <si>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</si>
  <si>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</si>
  <si>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</si>
  <si>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</si>
  <si>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</si>
  <si>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</si>
  <si>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</si>
  <si>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</si>
  <si>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</si>
  <si>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</si>
  <si>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</si>
  <si>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</si>
  <si>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</si>
  <si>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</si>
  <si>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</si>
  <si>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</si>
  <si>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</si>
  <si>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</si>
  <si>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</si>
  <si>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</si>
  <si>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</si>
  <si>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</si>
  <si>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</si>
  <si>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</si>
  <si>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</si>
  <si>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</si>
  <si>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</si>
  <si>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</si>
  <si>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</si>
  <si>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</si>
  <si>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</si>
  <si>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</si>
  <si>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</si>
  <si>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</si>
  <si>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</si>
  <si>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</si>
  <si>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</si>
  <si>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</si>
  <si>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</si>
  <si>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</si>
  <si>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</si>
  <si>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</si>
  <si>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</si>
  <si>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</si>
  <si>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</si>
  <si>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</si>
  <si>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</si>
  <si>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</si>
  <si>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</si>
  <si>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</si>
  <si>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</si>
  <si>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</si>
  <si>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</si>
  <si>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</si>
  <si>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</si>
  <si>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</si>
  <si>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</si>
  <si>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</si>
  <si>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</si>
  <si>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</si>
  <si>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</si>
  <si>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</si>
  <si>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</si>
  <si>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</si>
  <si>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</si>
  <si>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</si>
  <si>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</si>
  <si>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</si>
  <si>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</si>
  <si>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</si>
  <si>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</si>
  <si>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</si>
  <si>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</si>
  <si>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</si>
  <si>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</si>
  <si>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</si>
  <si>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</si>
  <si>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</si>
  <si>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</si>
  <si>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</si>
  <si>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</si>
  <si>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</si>
  <si>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</si>
  <si>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</si>
  <si>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</si>
  <si>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</si>
  <si>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</si>
  <si>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</si>
  <si>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</si>
  <si>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</si>
  <si>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</si>
  <si>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</si>
  <si>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</si>
  <si>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</si>
  <si>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</si>
  <si>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</si>
  <si>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</si>
  <si>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</si>
  <si>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</si>
  <si>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</si>
  <si>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</si>
  <si>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</si>
  <si>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</si>
  <si>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</si>
  <si>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</si>
  <si>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</si>
  <si>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</si>
  <si>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</si>
  <si>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</si>
  <si>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</si>
  <si>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</si>
  <si>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</si>
  <si>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</si>
  <si>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</si>
  <si>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</si>
  <si>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</si>
  <si>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</si>
  <si>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</si>
  <si>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</si>
  <si>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</si>
  <si>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</si>
  <si>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</si>
  <si>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</si>
  <si>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</si>
  <si>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</si>
  <si>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</si>
  <si>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</si>
  <si>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</si>
  <si>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</si>
  <si>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</si>
  <si>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</si>
  <si>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</si>
  <si>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</si>
  <si>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</si>
  <si>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</si>
  <si>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</si>
  <si>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</si>
  <si>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</si>
  <si>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</si>
  <si>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</si>
  <si>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</si>
  <si>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</si>
  <si>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</si>
  <si>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</si>
  <si>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</si>
  <si>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</si>
  <si>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</si>
  <si>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</si>
  <si>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</si>
  <si>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</si>
  <si>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</si>
  <si>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</si>
  <si>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</si>
  <si>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</si>
  <si>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</si>
  <si>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</si>
  <si>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</si>
  <si>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</si>
  <si>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</si>
  <si>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</si>
  <si>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</si>
  <si>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</si>
  <si>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</si>
  <si>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</si>
  <si>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</si>
  <si>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</si>
  <si>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</si>
  <si>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</si>
  <si>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</si>
  <si>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</si>
  <si>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</si>
  <si>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</si>
  <si>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</si>
  <si>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</si>
  <si>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</si>
  <si>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</si>
  <si>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</si>
  <si>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</si>
  <si>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</si>
  <si>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</si>
  <si>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</si>
  <si>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</si>
  <si>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</si>
  <si>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</si>
  <si>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</si>
  <si>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</si>
  <si>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</si>
  <si>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</si>
  <si>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</si>
  <si>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</si>
  <si>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</si>
  <si>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</si>
  <si>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</si>
  <si>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</si>
  <si>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</si>
  <si>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</si>
  <si>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</si>
  <si>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</si>
  <si>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</si>
  <si>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</si>
  <si>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</si>
  <si>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</si>
  <si>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</si>
  <si>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</si>
  <si>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</si>
  <si>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</si>
  <si>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</si>
  <si>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</si>
  <si>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</si>
  <si>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</si>
  <si>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</si>
  <si>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</si>
  <si>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</si>
  <si>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</si>
  <si>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</si>
  <si>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</si>
  <si>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</si>
  <si>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</si>
  <si>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</si>
  <si>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</si>
  <si>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</si>
  <si>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</si>
  <si>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</si>
  <si>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</si>
  <si>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</si>
  <si>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</si>
  <si>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</si>
  <si>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</si>
  <si>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</si>
  <si>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</si>
  <si>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</si>
  <si>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</si>
  <si>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</si>
  <si>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</si>
  <si>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</si>
  <si>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</si>
  <si>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</si>
  <si>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</si>
  <si>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</si>
  <si>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</si>
  <si>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</si>
  <si>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</si>
  <si>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</si>
  <si>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</si>
  <si>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</si>
  <si>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</si>
  <si>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</si>
  <si>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</si>
  <si>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</si>
  <si>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</si>
  <si>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</si>
  <si>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</si>
  <si>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</si>
  <si>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</si>
  <si>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</si>
  <si>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</si>
  <si>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</si>
  <si>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</si>
  <si>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</si>
  <si>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</si>
  <si>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</si>
  <si>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</si>
  <si>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</si>
  <si>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</si>
  <si>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</si>
  <si>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</si>
  <si>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</si>
  <si>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</si>
  <si>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</si>
  <si>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</si>
  <si>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</si>
  <si>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</si>
  <si>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</si>
  <si>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</si>
  <si>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</si>
  <si>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</si>
  <si>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</si>
  <si>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</si>
  <si>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</si>
  <si>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</si>
  <si>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</si>
  <si>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</si>
  <si>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</si>
  <si>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</si>
  <si>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</si>
  <si>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</si>
  <si>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</si>
  <si>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</si>
  <si>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</si>
  <si>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</si>
  <si>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</si>
  <si>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</si>
  <si>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</si>
  <si>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</si>
  <si>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</si>
  <si>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</si>
  <si>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</si>
  <si>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</si>
  <si>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</si>
  <si>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</si>
  <si>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</si>
  <si>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</si>
  <si>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</si>
  <si>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</si>
  <si>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</si>
  <si>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</si>
  <si>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</si>
  <si>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</si>
  <si>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</si>
  <si>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</si>
  <si>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</si>
  <si>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</si>
  <si>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</si>
  <si>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</si>
  <si>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</si>
  <si>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</si>
  <si>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</si>
  <si>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</si>
  <si>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</si>
  <si>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</si>
  <si>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</si>
  <si>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</si>
  <si>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</si>
  <si>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</si>
  <si>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</si>
  <si>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</si>
  <si>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</si>
  <si>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</si>
  <si>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</si>
  <si>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</si>
  <si>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</si>
  <si>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</si>
  <si>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</si>
  <si>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</si>
  <si>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</si>
  <si>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</si>
  <si>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</si>
  <si>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</si>
  <si>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</si>
  <si>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</si>
  <si>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</si>
  <si>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</si>
  <si>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</si>
  <si>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</si>
  <si>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</si>
  <si>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</si>
  <si>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</si>
  <si>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</si>
  <si>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</si>
  <si>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</si>
  <si>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</si>
  <si>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</si>
  <si>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</si>
  <si>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</si>
  <si>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</si>
  <si>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</si>
  <si>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</si>
  <si>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</si>
  <si>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</si>
  <si>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</si>
  <si>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</si>
  <si>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</si>
  <si>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</si>
  <si>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</si>
  <si>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</si>
  <si>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</si>
  <si>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</si>
  <si>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</si>
  <si>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</si>
  <si>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</si>
  <si>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</si>
  <si>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</si>
  <si>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</si>
  <si>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</si>
  <si>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</si>
  <si>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</si>
  <si>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</si>
  <si>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</si>
  <si>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</si>
  <si>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</si>
  <si>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</si>
  <si>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</si>
  <si>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</si>
  <si>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</si>
  <si>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</si>
  <si>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</si>
  <si>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</si>
  <si>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</si>
  <si>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</si>
  <si>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</si>
  <si>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</si>
  <si>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</si>
  <si>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</si>
  <si>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</si>
  <si>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</si>
  <si>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</si>
  <si>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</si>
  <si>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</si>
  <si>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</si>
  <si>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</si>
  <si>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</si>
  <si>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</si>
  <si>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</si>
  <si>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</si>
  <si>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</si>
  <si>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</si>
  <si>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</si>
  <si>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</si>
  <si>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</si>
  <si>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</si>
  <si>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</si>
  <si>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</si>
  <si>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</si>
  <si>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</si>
  <si>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</si>
  <si>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</si>
  <si>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</si>
  <si>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</si>
  <si>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</si>
  <si>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</si>
  <si>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</si>
  <si>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</si>
  <si>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</si>
  <si>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</si>
  <si>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</si>
  <si>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</si>
  <si>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</si>
  <si>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</si>
  <si>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</si>
  <si>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</si>
  <si>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</si>
  <si>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</si>
  <si>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</si>
  <si>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</si>
  <si>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</si>
  <si>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</si>
  <si>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</si>
  <si>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</si>
  <si>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</si>
  <si>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</si>
  <si>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</si>
  <si>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</si>
  <si>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</si>
  <si>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</si>
  <si>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</si>
  <si>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</si>
  <si>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</si>
  <si>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</si>
  <si>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</si>
  <si>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</si>
  <si>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</si>
  <si>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</si>
  <si>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</si>
  <si>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</si>
  <si>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</si>
  <si>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</si>
  <si>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</si>
  <si>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</si>
  <si>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</si>
  <si>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</si>
  <si>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</si>
  <si>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</si>
  <si>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</si>
  <si>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</si>
  <si>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</si>
  <si>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</si>
  <si>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</si>
  <si>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</si>
  <si>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</si>
  <si>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</si>
  <si>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</si>
  <si>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</si>
  <si>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</si>
  <si>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</si>
  <si>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</si>
  <si>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</si>
  <si>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</si>
  <si>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</si>
  <si>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</si>
  <si>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</si>
  <si>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</si>
  <si>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</si>
  <si>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</si>
  <si>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</si>
  <si>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</si>
  <si>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</si>
  <si>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</si>
  <si>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</si>
  <si>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</si>
  <si>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</si>
  <si>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</si>
  <si>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</si>
  <si>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</si>
  <si>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</si>
  <si>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</si>
  <si>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</si>
  <si>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</si>
  <si>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</si>
  <si>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</si>
  <si>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</si>
  <si>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</si>
  <si>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</si>
  <si>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</si>
  <si>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</si>
  <si>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</si>
  <si>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</si>
  <si>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</si>
  <si>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</si>
  <si>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</si>
  <si>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</si>
  <si>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</si>
  <si>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</si>
  <si>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</si>
  <si>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</si>
  <si>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</si>
  <si>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</si>
  <si>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</si>
  <si>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</si>
  <si>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</si>
  <si>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</si>
  <si>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</si>
  <si>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</si>
  <si>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</si>
  <si>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</si>
  <si>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</si>
  <si>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</si>
  <si>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</si>
  <si>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</si>
  <si>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</si>
  <si>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</si>
  <si>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</si>
  <si>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</si>
  <si>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</si>
  <si>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</si>
  <si>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</si>
  <si>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</si>
  <si>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</si>
  <si>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</si>
  <si>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</si>
  <si>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</si>
  <si>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</si>
  <si>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</si>
  <si>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</si>
  <si>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</si>
  <si>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</si>
  <si>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</si>
  <si>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</si>
  <si>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</si>
  <si>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</si>
  <si>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</si>
  <si>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</si>
  <si>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</si>
  <si>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</si>
  <si>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</si>
  <si>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</si>
  <si>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</si>
  <si>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</si>
  <si>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</si>
  <si>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</si>
  <si>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</si>
  <si>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</si>
  <si>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</si>
  <si>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</si>
  <si>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</si>
  <si>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</si>
  <si>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</si>
  <si>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</si>
  <si>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</si>
  <si>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</si>
  <si>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</si>
  <si>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</si>
  <si>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</si>
  <si>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</si>
  <si>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</si>
  <si>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</si>
  <si>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</si>
  <si>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</si>
  <si>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</si>
  <si>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</si>
  <si>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</si>
  <si>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</si>
  <si>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</si>
  <si>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</si>
  <si>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</si>
  <si>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</si>
  <si>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</si>
  <si>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</si>
  <si>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</si>
  <si>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</si>
  <si>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</si>
  <si>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</si>
  <si>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</si>
  <si>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</si>
  <si>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</si>
  <si>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</si>
  <si>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</si>
  <si>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</si>
  <si>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</si>
  <si>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</si>
  <si>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</si>
  <si>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</si>
  <si>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</si>
  <si>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</si>
  <si>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</si>
  <si>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</si>
  <si>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</si>
  <si>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</si>
  <si>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</si>
  <si>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</si>
  <si>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</si>
  <si>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</si>
  <si>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</si>
  <si>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</si>
  <si>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</si>
  <si>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</si>
  <si>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</si>
  <si>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</si>
  <si>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</si>
  <si>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</si>
  <si>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</si>
  <si>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</si>
  <si>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</si>
  <si>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</si>
  <si>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</si>
  <si>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</si>
  <si>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</si>
  <si>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</si>
  <si>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</si>
  <si>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</si>
  <si>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</si>
  <si>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</si>
  <si>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</si>
  <si>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</si>
  <si>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</si>
  <si>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</si>
  <si>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</si>
  <si>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</si>
  <si>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</si>
  <si>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</si>
  <si>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</si>
  <si>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</si>
  <si>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</si>
  <si>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</si>
  <si>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</si>
  <si>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</si>
  <si>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</si>
  <si>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</si>
  <si>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</si>
  <si>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</si>
  <si>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</si>
  <si>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</si>
  <si>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</si>
  <si>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</si>
  <si>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</si>
  <si>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</si>
  <si>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</si>
  <si>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</si>
  <si>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</si>
  <si>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</si>
  <si>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</si>
  <si>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</si>
  <si>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</si>
  <si>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</si>
  <si>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</si>
  <si>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</si>
  <si>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</si>
  <si>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</si>
  <si>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</si>
  <si>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</si>
  <si>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</si>
  <si>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</si>
  <si>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</si>
  <si>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</si>
  <si>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</si>
  <si>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</si>
  <si>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</si>
  <si>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</si>
  <si>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</si>
  <si>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</si>
  <si>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</si>
  <si>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</si>
  <si>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</si>
  <si>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</si>
  <si>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</si>
  <si>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</si>
  <si>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</si>
  <si>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</si>
  <si>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</si>
  <si>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</si>
  <si>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</si>
  <si>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</si>
  <si>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</si>
  <si>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</si>
  <si>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</si>
  <si>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</si>
  <si>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</si>
  <si>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</si>
  <si>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</si>
  <si>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</si>
  <si>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</si>
  <si>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</si>
  <si>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</si>
  <si>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</si>
  <si>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</si>
  <si>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</si>
  <si>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</si>
  <si>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</si>
  <si>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</si>
  <si>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</si>
  <si>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</si>
  <si>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</si>
  <si>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</si>
  <si>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</si>
  <si>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</si>
  <si>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</si>
  <si>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</si>
  <si>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</si>
  <si>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</si>
  <si>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</si>
  <si>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</si>
  <si>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</si>
  <si>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</si>
  <si>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</si>
  <si>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</si>
  <si>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</si>
  <si>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</si>
  <si>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</si>
  <si>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</si>
  <si>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</si>
  <si>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</si>
  <si>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</si>
  <si>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</si>
  <si>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</si>
  <si>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</si>
  <si>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</si>
  <si>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</si>
  <si>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</si>
  <si>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</si>
  <si>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</si>
  <si>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</si>
  <si>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</si>
  <si>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</si>
  <si>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</si>
  <si>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</si>
  <si>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</si>
  <si>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</si>
  <si>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</si>
  <si>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</si>
  <si>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</si>
  <si>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</si>
  <si>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</si>
  <si>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</si>
  <si>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</si>
  <si>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</si>
  <si>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</si>
  <si>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</si>
  <si>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</si>
  <si>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</si>
  <si>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</si>
  <si>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</si>
  <si>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</si>
  <si>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</si>
  <si>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</si>
  <si>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</si>
  <si>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</si>
  <si>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</si>
  <si>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</si>
  <si>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</si>
  <si>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</si>
  <si>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</si>
  <si>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</si>
  <si>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</si>
  <si>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</si>
  <si>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</si>
  <si>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</si>
  <si>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</si>
  <si>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</si>
  <si>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</si>
  <si>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</si>
  <si>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</si>
  <si>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</si>
  <si>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</si>
  <si>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</si>
  <si>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</si>
  <si>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</si>
  <si>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</si>
  <si>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</si>
  <si>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</si>
  <si>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</si>
  <si>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</si>
  <si>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</si>
  <si>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</si>
  <si>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</si>
  <si>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</si>
  <si>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</si>
  <si>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</si>
  <si>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</si>
  <si>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</si>
  <si>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</si>
  <si>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</si>
  <si>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</si>
  <si>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</si>
  <si>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</si>
  <si>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</si>
  <si>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</si>
  <si>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</si>
  <si>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</si>
  <si>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</si>
  <si>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</si>
  <si>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</si>
  <si>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</si>
  <si>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</si>
  <si>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</si>
  <si>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</si>
  <si>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</si>
  <si>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</si>
  <si>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</si>
  <si>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</si>
  <si>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</si>
  <si>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</si>
  <si>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</si>
  <si>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</si>
  <si>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</si>
  <si>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</si>
  <si>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</si>
  <si>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</si>
  <si>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</si>
  <si>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</si>
  <si>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</si>
  <si>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</si>
  <si>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</si>
  <si>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</si>
  <si>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</si>
  <si>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</si>
  <si>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</si>
  <si>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</si>
  <si>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</si>
  <si>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</si>
  <si>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</si>
  <si>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</si>
  <si>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</si>
  <si>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</si>
  <si>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</si>
  <si>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</si>
  <si>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</si>
  <si>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</si>
  <si>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</si>
  <si>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</si>
  <si>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</si>
  <si>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</si>
  <si>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</si>
  <si>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</si>
  <si>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</si>
  <si>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</si>
  <si>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</si>
  <si>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</si>
  <si>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</si>
  <si>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</si>
  <si>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</si>
  <si>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</si>
  <si>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</si>
  <si>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</si>
  <si>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</si>
  <si>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</si>
  <si>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</si>
  <si>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</si>
  <si>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</si>
  <si>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</si>
  <si>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</si>
  <si>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</si>
  <si>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</si>
  <si>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</si>
  <si>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</si>
  <si>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</si>
  <si>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</si>
  <si>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</si>
  <si>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</si>
  <si>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</si>
  <si>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</si>
  <si>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</si>
  <si>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</si>
  <si>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</si>
  <si>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</si>
  <si>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</si>
  <si>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</si>
  <si>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</si>
  <si>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</si>
  <si>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</si>
  <si>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</si>
  <si>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</si>
  <si>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</si>
  <si>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</si>
  <si>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</si>
  <si>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</si>
  <si>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</si>
  <si>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</si>
  <si>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</si>
  <si>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</si>
  <si>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</si>
  <si>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</si>
  <si>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</si>
  <si>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</si>
  <si>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</si>
  <si>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</si>
  <si>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</si>
  <si>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</si>
  <si>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</si>
  <si>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</si>
  <si>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</si>
  <si>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</si>
  <si>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</si>
  <si>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</si>
  <si>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</si>
  <si>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</si>
  <si>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</si>
  <si>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</si>
  <si>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</si>
  <si>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</si>
  <si>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</si>
  <si>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</si>
  <si>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</si>
  <si>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</si>
  <si>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</si>
  <si>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</si>
  <si>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</si>
  <si>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</si>
  <si>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</si>
  <si>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</si>
  <si>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</si>
  <si>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</si>
  <si>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</si>
  <si>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</si>
  <si>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</si>
  <si>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</si>
  <si>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</si>
  <si>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</si>
  <si>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</si>
  <si>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</si>
  <si>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</si>
  <si>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</si>
  <si>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</si>
  <si>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</si>
  <si>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</si>
  <si>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</si>
  <si>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</si>
  <si>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</si>
  <si>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</si>
  <si>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</si>
  <si>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</si>
  <si>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</si>
  <si>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</si>
  <si>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</si>
  <si>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</si>
  <si>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</si>
  <si>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</si>
  <si>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</si>
  <si>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</si>
  <si>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</si>
  <si>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</si>
  <si>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</si>
  <si>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</si>
  <si>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</si>
  <si>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</si>
  <si>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</si>
  <si>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</si>
  <si>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</si>
  <si>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</si>
  <si>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</si>
  <si>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</si>
  <si>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</si>
  <si>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</si>
  <si>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</si>
  <si>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</si>
  <si>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</si>
  <si>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</si>
  <si>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</si>
  <si>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</si>
  <si>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</si>
  <si>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</si>
  <si>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</si>
  <si>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</si>
  <si>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</si>
  <si>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</si>
  <si>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</si>
  <si>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</si>
  <si>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</si>
  <si>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</si>
  <si>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</si>
  <si>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</si>
  <si>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</si>
  <si>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</si>
  <si>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</si>
  <si>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</si>
  <si>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</si>
  <si>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</si>
  <si>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</si>
  <si>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</si>
  <si>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</si>
  <si>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</si>
  <si>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</si>
  <si>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</si>
  <si>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</si>
  <si>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</si>
  <si>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</si>
  <si>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</si>
  <si>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</si>
  <si>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</si>
  <si>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</si>
  <si>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</si>
  <si>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</si>
  <si>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</si>
  <si>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</si>
  <si>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</si>
  <si>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</si>
  <si>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</si>
  <si>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</si>
  <si>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</si>
  <si>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</si>
  <si>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</si>
  <si>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</si>
  <si>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</si>
  <si>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</si>
  <si>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</si>
  <si>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</si>
  <si>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</si>
  <si>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</si>
  <si>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</si>
  <si>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</si>
  <si>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</si>
  <si>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</si>
  <si>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</si>
  <si>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</si>
  <si>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</si>
  <si>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</si>
  <si>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</si>
  <si>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</si>
  <si>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</si>
  <si>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</si>
  <si>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</si>
  <si>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</si>
  <si>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</si>
  <si>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</si>
  <si>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</si>
  <si>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</si>
  <si>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</si>
  <si>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</si>
  <si>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</si>
  <si>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</si>
  <si>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</si>
  <si>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</si>
  <si>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</si>
  <si>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</si>
  <si>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</si>
  <si>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</si>
  <si>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</si>
  <si>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</si>
  <si>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</si>
  <si>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</si>
  <si>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</si>
  <si>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</si>
  <si>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</si>
  <si>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</si>
  <si>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</si>
  <si>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</si>
  <si>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</si>
  <si>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</si>
  <si>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</si>
  <si>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</si>
  <si>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</si>
  <si>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</si>
  <si>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</si>
  <si>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</si>
  <si>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</si>
  <si>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</si>
  <si>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</si>
  <si>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</si>
  <si>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</si>
  <si>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</si>
  <si>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</si>
  <si>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</si>
  <si>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</si>
  <si>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</si>
  <si>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</si>
  <si>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</si>
  <si>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</si>
  <si>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</si>
  <si>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</si>
  <si>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</si>
  <si>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</si>
  <si>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</si>
  <si>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</si>
  <si>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</si>
  <si>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</si>
  <si>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</si>
  <si>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</si>
  <si>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</si>
  <si>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</si>
  <si>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</si>
  <si>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</si>
  <si>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</si>
  <si>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</si>
  <si>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</si>
  <si>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</si>
  <si>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</si>
  <si>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</si>
  <si>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</si>
  <si>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</si>
  <si>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</si>
  <si>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</si>
  <si>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</si>
  <si>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</si>
  <si>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</si>
  <si>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</si>
  <si>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</si>
  <si>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</si>
  <si>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</si>
  <si>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</si>
  <si>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</si>
  <si>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</si>
  <si>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</si>
  <si>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</si>
  <si>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</si>
  <si>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</si>
  <si>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</si>
  <si>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</si>
  <si>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</si>
  <si>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</si>
  <si>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</si>
  <si>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</si>
  <si>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</si>
  <si>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</si>
  <si>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</si>
  <si>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</si>
  <si>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</si>
  <si>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</si>
  <si>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</si>
  <si>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</si>
  <si>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</si>
  <si>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</si>
  <si>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</si>
  <si>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</si>
  <si>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</si>
  <si>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</si>
  <si>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</si>
  <si>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</si>
  <si>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</si>
  <si>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</si>
  <si>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</si>
  <si>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</si>
  <si>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</si>
  <si>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</si>
  <si>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</si>
  <si>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</si>
  <si>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</si>
  <si>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</si>
  <si>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</si>
  <si>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</si>
  <si>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</si>
  <si>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</si>
  <si>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</si>
  <si>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</si>
  <si>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</si>
  <si>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</si>
  <si>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</si>
  <si>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</si>
  <si>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</si>
  <si>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</si>
  <si>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</si>
  <si>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</si>
  <si>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</si>
  <si>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</si>
  <si>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</si>
  <si>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</si>
  <si>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</si>
  <si>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</si>
  <si>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</si>
  <si>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</si>
  <si>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</si>
  <si>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</si>
  <si>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</si>
  <si>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</si>
  <si>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</si>
  <si>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</si>
  <si>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</si>
  <si>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</si>
  <si>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</si>
  <si>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</si>
  <si>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</si>
  <si>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</si>
  <si>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</si>
  <si>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</si>
  <si>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</si>
  <si>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</si>
  <si>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</si>
  <si>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</si>
  <si>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</si>
  <si>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</si>
  <si>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</si>
  <si>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</si>
  <si>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</si>
  <si>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</si>
  <si>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</si>
  <si>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</si>
  <si>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</si>
  <si>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</si>
  <si>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</si>
  <si>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</si>
  <si>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</si>
  <si>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</si>
  <si>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</si>
  <si>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</si>
  <si>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</si>
  <si>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</si>
  <si>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</si>
  <si>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</si>
  <si>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</si>
  <si>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</si>
  <si>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</si>
  <si>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</si>
  <si>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</si>
  <si>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</si>
  <si>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</si>
  <si>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</si>
  <si>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</si>
  <si>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</si>
  <si>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</si>
  <si>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</si>
  <si>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</si>
  <si>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</si>
  <si>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</si>
  <si>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</si>
  <si>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</si>
  <si>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</si>
  <si>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</si>
  <si>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</si>
  <si>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</si>
  <si>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</si>
  <si>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</si>
  <si>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</si>
  <si>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</si>
  <si>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</si>
  <si>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</si>
  <si>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</si>
  <si>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</si>
  <si>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</si>
  <si>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</si>
  <si>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</si>
  <si>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</si>
  <si>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</si>
  <si>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</si>
  <si>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</si>
  <si>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</si>
  <si>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</si>
  <si>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</si>
  <si>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</si>
  <si>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</si>
  <si>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</si>
  <si>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</si>
  <si>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</si>
  <si>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</si>
  <si>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</si>
  <si>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</si>
  <si>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</si>
  <si>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</si>
  <si>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</si>
  <si>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</si>
  <si>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</si>
  <si>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</si>
  <si>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</si>
  <si>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</si>
  <si>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</si>
  <si>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</si>
  <si>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</si>
  <si>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</si>
  <si>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</si>
  <si>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</si>
  <si>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</si>
  <si>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</si>
  <si>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</si>
  <si>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</si>
  <si>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</si>
  <si>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</si>
  <si>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</si>
  <si>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</si>
  <si>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</si>
  <si>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</si>
  <si>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</si>
  <si>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</si>
  <si>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</si>
  <si>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</si>
  <si>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</si>
  <si>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</si>
  <si>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</si>
  <si>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</si>
  <si>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</si>
  <si>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</si>
  <si>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</si>
  <si>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</si>
  <si>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</si>
  <si>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</si>
  <si>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</si>
  <si>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</si>
  <si>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</si>
  <si>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</si>
  <si>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</si>
  <si>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</si>
  <si>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</si>
  <si>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</si>
  <si>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</si>
  <si>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</si>
  <si>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</si>
  <si>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</si>
  <si>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</si>
  <si>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</si>
  <si>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</si>
  <si>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</si>
  <si>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</si>
  <si>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</si>
  <si>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</si>
  <si>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</si>
  <si>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</si>
  <si>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</si>
  <si>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</si>
  <si>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</si>
  <si>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</si>
  <si>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</si>
  <si>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</si>
  <si>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</si>
  <si>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</si>
  <si>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</si>
  <si>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</si>
  <si>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</si>
  <si>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</si>
  <si>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</si>
  <si>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</si>
  <si>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</si>
  <si>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</si>
  <si>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</si>
  <si>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</si>
  <si>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</si>
  <si>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</si>
  <si>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</si>
  <si>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</si>
  <si>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</si>
  <si>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</si>
  <si>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</si>
  <si>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</si>
  <si>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</si>
  <si>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</si>
  <si>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</si>
  <si>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</si>
  <si>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</si>
  <si>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</si>
  <si>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</si>
  <si>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</si>
  <si>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</si>
  <si>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</si>
  <si>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</si>
  <si>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</si>
  <si>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</si>
  <si>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</si>
  <si>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</si>
  <si>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</si>
  <si>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</si>
  <si>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</si>
  <si>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</si>
  <si>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</si>
  <si>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</si>
  <si>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</si>
  <si>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</si>
  <si>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</si>
  <si>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</si>
  <si>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</si>
  <si>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</si>
  <si>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</si>
  <si>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</si>
  <si>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</si>
  <si>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</si>
  <si>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</si>
  <si>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</si>
  <si>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</si>
  <si>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</si>
  <si>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</si>
  <si>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</si>
  <si>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</si>
  <si>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</si>
  <si>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</si>
  <si>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</si>
  <si>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</si>
  <si>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</si>
  <si>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</si>
  <si>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</si>
  <si>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</si>
  <si>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</si>
  <si>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</si>
  <si>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</si>
  <si>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</si>
  <si>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</si>
  <si>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</si>
  <si>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</si>
  <si>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</si>
  <si>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</si>
  <si>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</si>
  <si>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</si>
  <si>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</si>
  <si>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</si>
  <si>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</si>
  <si>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</si>
  <si>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</si>
  <si>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</si>
  <si>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</si>
  <si>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</si>
  <si>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</si>
  <si>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</si>
  <si>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</si>
  <si>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</si>
  <si>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</si>
  <si>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</si>
  <si>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</si>
  <si>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</si>
  <si>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</si>
  <si>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</si>
  <si>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</si>
  <si>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</si>
  <si>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</si>
  <si>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</si>
  <si>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</si>
  <si>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</si>
  <si>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</si>
  <si>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</si>
  <si>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</si>
  <si>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</si>
  <si>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</si>
  <si>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</si>
  <si>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</si>
  <si>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</si>
  <si>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</si>
  <si>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</si>
  <si>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</si>
  <si>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</si>
  <si>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</si>
  <si>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</si>
  <si>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</si>
  <si>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</si>
  <si>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</si>
  <si>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</si>
  <si>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</si>
  <si>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</si>
  <si>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</si>
  <si>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</si>
  <si>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</si>
  <si>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</si>
  <si>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</si>
  <si>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</si>
  <si>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</si>
  <si>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</si>
  <si>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</si>
  <si>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</si>
  <si>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</si>
  <si>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</si>
  <si>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</si>
  <si>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</si>
  <si>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</si>
  <si>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</si>
  <si>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</si>
  <si>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</si>
  <si>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</si>
  <si>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</si>
  <si>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</si>
  <si>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</si>
  <si>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</si>
  <si>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</si>
  <si>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</si>
  <si>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</si>
  <si>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</si>
  <si>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</si>
  <si>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</si>
  <si>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</si>
  <si>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</si>
  <si>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</si>
  <si>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</si>
  <si>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</si>
  <si>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</si>
  <si>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</si>
  <si>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</si>
  <si>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</si>
  <si>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</si>
  <si>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</si>
  <si>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</si>
  <si>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</si>
  <si>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</si>
  <si>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</si>
  <si>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</si>
  <si>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</si>
  <si>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</si>
  <si>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</si>
  <si>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</si>
  <si>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</si>
  <si>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</si>
  <si>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</si>
  <si>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</si>
  <si>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</si>
  <si>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</si>
  <si>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</si>
  <si>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</si>
  <si>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</si>
  <si>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</si>
  <si>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</si>
  <si>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</si>
  <si>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</si>
  <si>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</si>
  <si>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</si>
  <si>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</si>
  <si>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</si>
  <si>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</si>
  <si>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</si>
  <si>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</si>
  <si>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</si>
  <si>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</si>
  <si>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</si>
  <si>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</si>
  <si>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</si>
  <si>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</si>
  <si>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</si>
  <si>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</si>
  <si>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</si>
  <si>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</si>
  <si>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</si>
  <si>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</si>
  <si>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</si>
  <si>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</si>
  <si>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</si>
  <si>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</si>
  <si>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</si>
  <si>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</si>
  <si>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</si>
  <si>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</si>
  <si>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</si>
  <si>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</si>
  <si>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</si>
  <si>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</si>
  <si>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</si>
  <si>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</si>
  <si>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</si>
  <si>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</si>
  <si>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</si>
  <si>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</si>
  <si>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</si>
  <si>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</si>
  <si>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</si>
  <si>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</si>
  <si>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</si>
  <si>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</si>
  <si>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</si>
  <si>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</si>
  <si>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</si>
  <si>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</si>
  <si>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</si>
  <si>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</si>
  <si>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</si>
  <si>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</si>
  <si>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</si>
  <si>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</si>
  <si>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</si>
  <si>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</si>
  <si>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</si>
  <si>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</si>
  <si>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</si>
  <si>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</si>
  <si>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</si>
  <si>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</si>
  <si>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</si>
  <si>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</si>
  <si>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</si>
  <si>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</si>
  <si>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</si>
  <si>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</si>
  <si>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</si>
  <si>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</si>
  <si>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</si>
  <si>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</si>
  <si>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</si>
  <si>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</si>
  <si>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</si>
  <si>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</si>
  <si>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</si>
  <si>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</si>
  <si>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</si>
  <si>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</si>
  <si>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</si>
  <si>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</si>
  <si>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</si>
  <si>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</si>
  <si>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</si>
  <si>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</si>
  <si>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</si>
  <si>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</si>
  <si>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</si>
  <si>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</si>
  <si>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</si>
  <si>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</si>
  <si>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</si>
  <si>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</si>
  <si>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</si>
  <si>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</si>
  <si>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</si>
  <si>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</si>
  <si>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</si>
  <si>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</si>
  <si>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</si>
  <si>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</si>
  <si>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</si>
  <si>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</si>
  <si>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</si>
  <si>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</si>
  <si>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</si>
  <si>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</si>
  <si>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</si>
  <si>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</si>
  <si>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</si>
  <si>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</si>
  <si>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</si>
  <si>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</si>
  <si>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</si>
  <si>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</si>
  <si>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</si>
  <si>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</si>
  <si>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</si>
  <si>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</si>
  <si>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</si>
  <si>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</si>
  <si>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</si>
  <si>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</si>
  <si>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</si>
  <si>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</si>
  <si>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</si>
  <si>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</si>
  <si>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</si>
  <si>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</si>
  <si>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</si>
  <si>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</si>
  <si>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</si>
  <si>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</si>
  <si>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</si>
  <si>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</si>
  <si>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</si>
  <si>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</si>
  <si>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</si>
  <si>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</si>
  <si>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</si>
  <si>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</si>
  <si>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</si>
  <si>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</si>
  <si>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</si>
  <si>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</si>
  <si>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</si>
  <si>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</si>
  <si>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</si>
  <si>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</si>
  <si>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</si>
  <si>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</si>
  <si>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</si>
  <si>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</si>
  <si>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</si>
  <si>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</si>
  <si>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</si>
  <si>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</si>
  <si>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</si>
  <si>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</si>
  <si>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</si>
  <si>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</si>
  <si>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</si>
  <si>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</si>
  <si>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</si>
  <si>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</si>
  <si>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</si>
  <si>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</si>
  <si>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</si>
  <si>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</si>
  <si>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</si>
  <si>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</si>
  <si>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</si>
  <si>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</si>
  <si>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</si>
  <si>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</si>
  <si>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</si>
  <si>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</si>
  <si>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</si>
  <si>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</si>
  <si>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</si>
  <si>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</si>
  <si>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</si>
  <si>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</si>
  <si>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</si>
  <si>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</si>
  <si>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</si>
  <si>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</si>
  <si>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</si>
  <si>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</si>
  <si>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</si>
  <si>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</si>
  <si>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</si>
  <si>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</si>
  <si>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</si>
  <si>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</si>
  <si>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</si>
  <si>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</si>
  <si>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</si>
  <si>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</si>
  <si>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</si>
  <si>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</si>
  <si>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</si>
  <si>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</si>
  <si>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</si>
  <si>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</si>
  <si>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</si>
  <si>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</si>
  <si>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</si>
  <si>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</si>
  <si>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</si>
  <si>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</si>
  <si>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</si>
  <si>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</si>
  <si>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</si>
  <si>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</si>
  <si>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</si>
  <si>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</si>
  <si>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</si>
  <si>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</si>
  <si>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</si>
  <si>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</si>
  <si>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</si>
  <si>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</si>
  <si>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</si>
  <si>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</si>
  <si>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</si>
  <si>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</si>
  <si>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</si>
  <si>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</si>
  <si>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</si>
  <si>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</si>
  <si>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</si>
  <si>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</si>
  <si>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</si>
  <si>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</si>
  <si>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</si>
  <si>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</si>
  <si>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</si>
  <si>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</si>
  <si>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</si>
  <si>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</si>
  <si>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</si>
  <si>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</si>
  <si>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</si>
  <si>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</si>
  <si>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</si>
  <si>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</si>
  <si>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</si>
  <si>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</si>
  <si>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</si>
  <si>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</si>
  <si>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</si>
  <si>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</si>
  <si>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</si>
  <si>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</si>
  <si>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</si>
  <si>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</si>
  <si>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</si>
  <si>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</si>
  <si>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</si>
  <si>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</si>
  <si>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</si>
  <si>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</si>
  <si>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</si>
  <si>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</si>
  <si>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</si>
  <si>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</si>
  <si>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</si>
  <si>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</si>
  <si>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</si>
  <si>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</si>
  <si>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</si>
  <si>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</si>
  <si>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</si>
  <si>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</si>
  <si>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</si>
  <si>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</si>
  <si>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</si>
  <si>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</si>
  <si>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</si>
  <si>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</si>
  <si>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</si>
  <si>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</si>
  <si>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</si>
  <si>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</si>
  <si>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</si>
  <si>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</si>
  <si>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</si>
  <si>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</si>
  <si>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</si>
  <si>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</si>
  <si>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</si>
  <si>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</si>
  <si>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</si>
  <si>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</si>
  <si>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</si>
  <si>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</si>
  <si>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</si>
  <si>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</si>
  <si>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</si>
  <si>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</si>
  <si>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</si>
  <si>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</si>
  <si>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</si>
  <si>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</si>
  <si>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</si>
  <si>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</si>
  <si>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</si>
  <si>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</si>
  <si>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</si>
  <si>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</si>
  <si>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</si>
  <si>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</si>
  <si>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</si>
  <si>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</si>
  <si>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</si>
  <si>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</si>
  <si>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</si>
  <si>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</si>
  <si>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</si>
  <si>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</si>
  <si>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</si>
  <si>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</si>
  <si>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</si>
  <si>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</si>
  <si>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</si>
  <si>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</si>
  <si>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</si>
  <si>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</si>
  <si>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</si>
  <si>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</si>
  <si>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</si>
  <si>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</si>
  <si>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</si>
  <si>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</si>
  <si>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</si>
  <si>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</si>
  <si>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</si>
  <si>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</si>
  <si>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</si>
  <si>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</si>
  <si>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</si>
  <si>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</si>
  <si>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</si>
  <si>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</si>
  <si>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</si>
  <si>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</si>
  <si>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</si>
  <si>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</si>
  <si>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</si>
  <si>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</si>
  <si>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</si>
  <si>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</si>
  <si>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</si>
  <si>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</si>
  <si>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</si>
  <si>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</si>
  <si>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</si>
  <si>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</si>
  <si>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</si>
  <si>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</si>
  <si>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</si>
  <si>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</si>
  <si>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</si>
  <si>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</si>
  <si>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</si>
  <si>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</si>
  <si>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</si>
  <si>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</si>
  <si>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</si>
  <si>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</si>
  <si>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</si>
  <si>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</si>
  <si>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</si>
  <si>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</si>
  <si>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</si>
  <si>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</si>
  <si>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</si>
  <si>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</si>
  <si>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</si>
  <si>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</si>
  <si>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</si>
  <si>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</si>
  <si>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</si>
  <si>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</si>
  <si>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</si>
  <si>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</si>
  <si>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</si>
  <si>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</si>
  <si>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</si>
  <si>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</si>
  <si>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</si>
  <si>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</si>
  <si>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</si>
  <si>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</si>
  <si>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</si>
  <si>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</si>
  <si>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</si>
  <si>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</si>
  <si>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</si>
  <si>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</si>
  <si>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</si>
  <si>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</si>
  <si>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</si>
  <si>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</si>
  <si>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</si>
  <si>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</si>
  <si>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</si>
  <si>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</si>
  <si>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</si>
  <si>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</si>
  <si>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</si>
  <si>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</si>
  <si>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</si>
  <si>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</si>
  <si>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</si>
  <si>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</si>
  <si>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</si>
  <si>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</si>
  <si>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</si>
  <si>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</si>
  <si>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</si>
  <si>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</si>
  <si>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</si>
  <si>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</si>
  <si>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</si>
  <si>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</si>
  <si>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</si>
  <si>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</si>
  <si>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</si>
  <si>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</si>
  <si>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</si>
  <si>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</si>
  <si>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</si>
  <si>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</si>
  <si>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</si>
  <si>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</si>
  <si>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</si>
  <si>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</si>
  <si>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</si>
  <si>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</si>
  <si>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</si>
  <si>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</si>
  <si>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</si>
  <si>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</si>
  <si>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</si>
  <si>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</si>
  <si>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</si>
  <si>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</si>
  <si>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</si>
  <si>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</si>
  <si>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</si>
  <si>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</si>
  <si>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</si>
  <si>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</si>
  <si>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</si>
  <si>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</si>
  <si>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</si>
  <si>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</si>
  <si>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</si>
  <si>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</si>
  <si>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</si>
  <si>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</si>
  <si>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</si>
  <si>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</si>
  <si>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</si>
  <si>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</si>
  <si>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</si>
  <si>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</si>
  <si>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</si>
  <si>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</si>
  <si>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</si>
  <si>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</si>
  <si>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</si>
  <si>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</si>
  <si>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</si>
  <si>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</si>
  <si>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</si>
  <si>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</si>
  <si>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</si>
  <si>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</si>
  <si>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</si>
  <si>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</si>
  <si>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</si>
  <si>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</si>
  <si>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</si>
  <si>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</si>
  <si>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</si>
  <si>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</si>
  <si>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</si>
  <si>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</si>
  <si>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</si>
  <si>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</si>
  <si>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</si>
  <si>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</si>
  <si>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</si>
  <si>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</si>
  <si>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</si>
  <si>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</si>
  <si>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</si>
  <si>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</si>
  <si>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</si>
  <si>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</si>
  <si>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</si>
  <si>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</si>
  <si>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</si>
  <si>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</si>
  <si>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</si>
  <si>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</si>
  <si>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</si>
  <si>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</si>
  <si>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</si>
  <si>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</si>
  <si>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</si>
  <si>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</si>
  <si>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</si>
  <si>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</si>
  <si>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</si>
  <si>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</si>
  <si>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</si>
  <si>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</si>
  <si>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</si>
  <si>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</si>
  <si>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</si>
  <si>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</si>
  <si>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</si>
  <si>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</si>
  <si>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</si>
  <si>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</si>
  <si>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</si>
  <si>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</si>
  <si>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</si>
  <si>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</si>
  <si>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</si>
  <si>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</si>
  <si>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</si>
  <si>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</si>
  <si>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</si>
  <si>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</si>
  <si>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</si>
  <si>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</si>
  <si>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</si>
  <si>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</si>
  <si>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</si>
  <si>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</si>
  <si>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</si>
  <si>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</si>
  <si>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</si>
  <si>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</si>
  <si>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</si>
  <si>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</si>
  <si>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</si>
  <si>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</si>
  <si>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</si>
  <si>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</si>
  <si>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</si>
  <si>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</si>
  <si>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</si>
  <si>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</si>
  <si>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</si>
  <si>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</si>
  <si>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</si>
  <si>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</si>
  <si>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</si>
  <si>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</si>
  <si>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</si>
  <si>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</si>
  <si>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</si>
  <si>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</si>
  <si>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</si>
  <si>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</si>
  <si>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</si>
  <si>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</si>
  <si>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</si>
  <si>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</si>
  <si>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</si>
  <si>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</si>
  <si>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</si>
  <si>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</si>
  <si>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</si>
  <si>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</si>
  <si>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</si>
  <si>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</si>
  <si>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</si>
  <si>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</si>
  <si>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</si>
  <si>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</si>
  <si>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</si>
  <si>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</si>
  <si>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</si>
  <si>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</si>
  <si>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</si>
  <si>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</si>
  <si>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</si>
  <si>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</si>
  <si>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</si>
  <si>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</si>
  <si>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</si>
  <si>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</si>
  <si>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</si>
  <si>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</si>
  <si>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</si>
  <si>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</si>
  <si>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</si>
  <si>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</si>
  <si>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</si>
  <si>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</si>
  <si>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</si>
  <si>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</si>
  <si>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</si>
  <si>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</si>
  <si>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</si>
  <si>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</si>
  <si>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</si>
  <si>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</si>
  <si>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</si>
  <si>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</si>
  <si>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</si>
  <si>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</si>
  <si>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</si>
  <si>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</si>
  <si>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</si>
  <si>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</si>
  <si>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</si>
  <si>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</si>
  <si>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</si>
  <si>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</si>
  <si>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</si>
  <si>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</si>
  <si>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</si>
  <si>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</si>
  <si>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</si>
  <si>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</si>
  <si>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</si>
  <si>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</si>
  <si>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</si>
  <si>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</si>
  <si>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</si>
  <si>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</si>
  <si>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</si>
  <si>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</si>
  <si>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</si>
  <si>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</si>
  <si>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</si>
  <si>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</si>
  <si>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</si>
  <si>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</si>
  <si>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</si>
  <si>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</si>
  <si>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</si>
  <si>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</si>
  <si>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</si>
  <si>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</si>
  <si>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</si>
  <si>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</si>
  <si>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</si>
  <si>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</si>
  <si>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</si>
  <si>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</si>
  <si>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</si>
  <si>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</si>
  <si>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</si>
  <si>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</si>
  <si>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</si>
  <si>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</si>
  <si>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</si>
  <si>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</si>
  <si>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</si>
  <si>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</si>
  <si>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</si>
  <si>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</si>
  <si>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</si>
  <si>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</si>
  <si>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</si>
  <si>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</si>
  <si>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</si>
  <si>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</si>
  <si>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</si>
  <si>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</si>
  <si>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</si>
  <si>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</si>
  <si>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</si>
  <si>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</si>
  <si>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</si>
  <si>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</si>
  <si>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</si>
  <si>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</si>
  <si>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</si>
  <si>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</si>
  <si>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</si>
  <si>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</si>
  <si>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</si>
  <si>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</si>
  <si>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</si>
  <si>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</si>
  <si>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</si>
  <si>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</si>
  <si>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</si>
  <si>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</si>
  <si>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</si>
  <si>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</si>
  <si>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</si>
  <si>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</si>
  <si>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</si>
  <si>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</si>
  <si>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</si>
  <si>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</si>
  <si>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</si>
  <si>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</si>
  <si>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</si>
  <si>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</si>
  <si>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</si>
  <si>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</si>
  <si>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</si>
  <si>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</si>
  <si>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</si>
  <si>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</si>
  <si>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</si>
  <si>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</si>
  <si>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</si>
  <si>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</si>
  <si>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</si>
  <si>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</si>
  <si>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</si>
  <si>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</si>
  <si>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</si>
  <si>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</si>
  <si>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</si>
  <si>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</si>
  <si>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</si>
  <si>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</si>
  <si>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</si>
  <si>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</si>
  <si>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</si>
  <si>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</si>
  <si>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</si>
  <si>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</si>
  <si>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</si>
  <si>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</si>
  <si>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</si>
  <si>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</si>
  <si>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</si>
  <si>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</si>
  <si>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</si>
  <si>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</si>
  <si>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</si>
  <si>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</si>
  <si>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</si>
  <si>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</si>
  <si>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</si>
  <si>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</si>
  <si>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</si>
  <si>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</si>
  <si>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</si>
  <si>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</si>
  <si>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</si>
  <si>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</si>
  <si>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</si>
  <si>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</si>
  <si>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</si>
  <si>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</si>
  <si>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</si>
  <si>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</si>
  <si>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</si>
  <si>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</si>
  <si>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</si>
  <si>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</si>
  <si>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</si>
  <si>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</si>
  <si>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</si>
  <si>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</si>
  <si>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</si>
  <si>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</si>
  <si>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</si>
  <si>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</si>
  <si>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</si>
  <si>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</si>
  <si>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</si>
  <si>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</si>
  <si>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</si>
  <si>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</si>
  <si>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</si>
  <si>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</si>
  <si>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</si>
  <si>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</si>
  <si>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</si>
  <si>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</si>
  <si>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</si>
  <si>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</si>
  <si>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</si>
  <si>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</si>
  <si>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</si>
  <si>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</si>
  <si>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</si>
  <si>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</si>
  <si>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</si>
  <si>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</si>
  <si>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</si>
  <si>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</si>
  <si>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</si>
  <si>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</si>
  <si>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</si>
  <si>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</si>
  <si>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</si>
  <si>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</si>
  <si>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</si>
  <si>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</si>
  <si>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</si>
  <si>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</si>
  <si>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</si>
  <si>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</si>
  <si>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</si>
  <si>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</si>
  <si>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</si>
  <si>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</si>
  <si>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</si>
  <si>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</si>
  <si>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</si>
  <si>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</si>
  <si>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</si>
  <si>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</si>
  <si>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</si>
  <si>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</si>
  <si>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</si>
  <si>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</si>
  <si>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</si>
  <si>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</si>
  <si>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</si>
  <si>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</si>
  <si>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</si>
  <si>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</si>
  <si>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</si>
  <si>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</si>
  <si>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</si>
  <si>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</si>
  <si>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</si>
  <si>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</si>
  <si>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</si>
  <si>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</si>
  <si>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</si>
  <si>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</si>
  <si>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</si>
  <si>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</si>
  <si>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</si>
  <si>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</si>
  <si>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</si>
  <si>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</si>
  <si>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</si>
  <si>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</si>
  <si>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</si>
  <si>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</si>
  <si>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</si>
  <si>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</si>
  <si>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</si>
  <si>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</si>
  <si>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</si>
  <si>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</si>
  <si>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</si>
  <si>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</si>
  <si>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</si>
  <si>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</si>
  <si>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</si>
  <si>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</si>
  <si>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</si>
  <si>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</si>
  <si>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</si>
  <si>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</si>
  <si>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</si>
  <si>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</si>
  <si>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</si>
  <si>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</si>
  <si>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</si>
  <si>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</si>
  <si>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</si>
  <si>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</si>
  <si>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</si>
  <si>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</si>
  <si>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</si>
  <si>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</si>
  <si>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</si>
  <si>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</si>
  <si>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</si>
  <si>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</si>
  <si>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</si>
  <si>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</si>
  <si>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</si>
  <si>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</si>
  <si>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</si>
  <si>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</si>
  <si>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</si>
  <si>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</si>
  <si>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</si>
  <si>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</si>
  <si>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</si>
  <si>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</si>
  <si>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</si>
  <si>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</si>
  <si>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</si>
  <si>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</si>
  <si>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</si>
  <si>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</si>
  <si>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</si>
  <si>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</si>
  <si>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</si>
  <si>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</si>
  <si>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</si>
  <si>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</si>
  <si>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</si>
  <si>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</si>
  <si>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</si>
  <si>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</si>
  <si>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</si>
  <si>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</si>
  <si>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</si>
  <si>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</si>
  <si>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</si>
  <si>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</si>
  <si>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</si>
  <si>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</si>
  <si>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</si>
  <si>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</si>
  <si>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</si>
  <si>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</si>
  <si>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</si>
  <si>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</si>
  <si>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</si>
  <si>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</si>
  <si>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</si>
  <si>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</si>
  <si>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</si>
  <si>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</si>
  <si>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</si>
  <si>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</si>
  <si>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</si>
  <si>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</si>
  <si>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</si>
  <si>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</si>
  <si>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</si>
  <si>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</si>
  <si>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</si>
  <si>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</si>
  <si>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</si>
  <si>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</si>
  <si>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</si>
  <si>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</si>
  <si>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</si>
  <si>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</si>
  <si>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</si>
  <si>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</si>
  <si>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</si>
  <si>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</si>
  <si>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</si>
  <si>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</si>
  <si>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</si>
  <si>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</si>
  <si>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</si>
  <si>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</si>
  <si>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</si>
  <si>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</si>
  <si>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</si>
  <si>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</si>
  <si>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</si>
  <si>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</si>
  <si>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</si>
  <si>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</si>
  <si>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</si>
  <si>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</si>
  <si>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</si>
  <si>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</si>
  <si>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</si>
  <si>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</si>
  <si>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</si>
  <si>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</si>
  <si>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</si>
  <si>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</si>
  <si>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</si>
  <si>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</si>
  <si>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</si>
  <si>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</si>
  <si>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</si>
  <si>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</si>
  <si>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</si>
  <si>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</si>
  <si>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</si>
  <si>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</si>
  <si>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</si>
  <si>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</si>
  <si>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</si>
  <si>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</si>
  <si>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</si>
  <si>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</si>
  <si>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</si>
  <si>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</si>
  <si>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</si>
  <si>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</si>
  <si>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</si>
  <si>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</si>
  <si>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</si>
  <si>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</si>
  <si>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</si>
  <si>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</si>
  <si>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</si>
  <si>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</si>
  <si>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</si>
  <si>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</si>
  <si>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</si>
  <si>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</si>
  <si>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</si>
  <si>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</si>
  <si>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</si>
  <si>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</si>
  <si>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</si>
  <si>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</si>
  <si>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</si>
  <si>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</si>
  <si>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</si>
  <si>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</si>
  <si>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</si>
  <si>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</si>
  <si>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</si>
  <si>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</si>
  <si>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</si>
  <si>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</si>
  <si>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</si>
  <si>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</si>
  <si>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</si>
  <si>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</si>
  <si>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</si>
  <si>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</si>
  <si>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</si>
  <si>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</si>
  <si>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</si>
  <si>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</si>
  <si>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</si>
  <si>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</si>
  <si>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</si>
  <si>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</si>
  <si>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</si>
  <si>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</si>
  <si>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</si>
  <si>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</si>
  <si>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</si>
  <si>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</si>
  <si>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</si>
  <si>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</si>
  <si>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</si>
  <si>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</si>
  <si>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</si>
  <si>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</si>
  <si>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</si>
  <si>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</si>
  <si>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</si>
  <si>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</si>
  <si>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</si>
  <si>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</si>
  <si>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</si>
  <si>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</si>
  <si>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</si>
  <si>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</si>
  <si>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</si>
  <si>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</si>
  <si>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</si>
  <si>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</si>
  <si>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</si>
  <si>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</si>
  <si>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</si>
  <si>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</si>
  <si>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</si>
  <si>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</si>
  <si>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</si>
  <si>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</si>
  <si>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</si>
  <si>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</si>
  <si>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</si>
  <si>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INFNACIA U LAS DIRECTRICES ESTABLECIDAS POR EL ICBF EN ARMONIA CON LA POLITICA DE ESTADO PARA EL DESARROLLO INTEGRAL DE LA PRIMERA INFANCIA DE CERO A SIEMPRE.</t>
  </si>
  <si>
    <t>68-26-2014-481</t>
  </si>
  <si>
    <t>15/12/2015</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</si>
  <si>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</si>
  <si>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</si>
  <si>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</si>
  <si>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</si>
  <si>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</si>
  <si>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</si>
  <si>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68-326-2018</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</si>
  <si>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</si>
  <si>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</si>
  <si>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Prestar el servicio de atención a niñas y niños y a mujeres Gestantes, en el marco de la politica de estado  para el desarrollo integral de la primera infancia de"cero a siempre" de conformidad  con las directrices lineamientos y parametros establecidos por el ICBF para los servicios de Hogares comunitarios de Bienestar.</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</si>
  <si>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</si>
  <si>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</si>
  <si>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</si>
  <si>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BRINDAR  ATENCION INTEGRAL NIÑOS Y NIÑAS  ENTRE LOS 6 MESES  Y HAS LOS 6 AÑOS DE EDAD  EN EL HOGAR INFANTIL EL CAMPITO PERTENIECIENTES AL LOS NIVES I Y II DEL SISBEN HIJOS DE PADRES TRABAJADORES , DANDO PRIORIDAD A LOS NILOS Y NIÑAS EN  PERTENECIENTES A FAMILIAS EN SITUACION DE DESPLAZAMIENTO.</t>
  </si>
  <si>
    <t>BRINDAR ATENCION Y APOYO A LA PRIMERA INFANCIA  DE NIÑOS Y NIÑAS MENORES DE 6 AÑOS  A TRAVES DE LOS HOGARES COMUNITARIOS DE BIENESTAR  0-7  Y FAMILIAS EN DESARROLLO  CON MUJERES GESTANTES Y MADRES LACTANTES   Y NINOS Y NIÑAS MENORES DE 2 AÑOS  EN HOGARES COMUNITARIOS DE BIENESTAR  MODALIDAD FAMI, SMBAS CON POBLACION DE VULNERABILIDAD , ECONOMICA, SOCIAL, CULTURAL  NUTRICIONAL Y PSICOAFECTIVA PRIORITAIRMANTE EN SITUACION DE DESPLAZAMIENTO</t>
  </si>
  <si>
    <t>PROVEER AL CONTRATISTA DE LOS RECURSOS NECESARIOS PARA BRINDAR ATENCION INTEGRAL A NIÑOS Y NIÑAS ENTRE 6 MESES Y HASTA 5 AÑOS DE EDAD CON VULNERABILIDAD ECONOMICA Y SOCIAL</t>
  </si>
  <si>
    <t>PROVEER AL CONTRATISTA DE LOS RECUERSOS  QUE TRATA LA CLAUSULA QUINTA  PARA QUE BRINDE ATENCION  Y APOTO A LA PRIMERA INFANCIA  DE NIÑOS Y NIÑAS MENORES DE 6 AÑOS  A TRAVES DE HCB Y FAMILIAS EN DESARROLLO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</si>
  <si>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RESPONDABILIDAD  DICHA ATENCION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</si>
  <si>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BIESNESTAR FAMILIAR, HOGARES COMUNITARIOS DE BIENESTAR CUALIFICADOS Y HOGARES COMUNITARIOS DE BIENESTAR FAMILIAR MUJER E INFANCIA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</si>
  <si>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</si>
  <si>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 SERVICIOS PARA QUE ESTE ASUMA CON SU PERSONAL Y BAJO SU EXCLUSIVA  ADMINISTACION LA RESPONDABILIDAD</t>
  </si>
  <si>
    <t>ATENDER A LA PRIMERA INFANCIA EN EL MARCO DE LA ESTRATEGIA " DE CERO A SIEMPRE" ESPECIFICAMENTEA LOS NINAS Y NIÑOS MENORES DE (5) AÑOS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</si>
  <si>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t>
  </si>
  <si>
    <t>PRESTAR EL SERVICIO DE ATENCION INTEGRAL  A NIÑOS Y NIÑAS MENORES DE 5 AÑOS, O HASTA SU INGRESO AL GRADO DE TRANSICION, CON EL FIN DE PROMOVER EL DESARROLLO INTEGRAL DE LA PRIMERA INFANCIA:</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</si>
  <si>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</si>
  <si>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</si>
  <si>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</si>
  <si>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</si>
  <si>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</si>
  <si>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</si>
  <si>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</si>
  <si>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</si>
  <si>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</si>
  <si>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</si>
  <si>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</si>
  <si>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</si>
  <si>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</si>
  <si>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</si>
  <si>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</si>
  <si>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3858609</t>
  </si>
  <si>
    <t>2021-11-10000211</t>
  </si>
  <si>
    <t>CALLE 110  3-79 EUROPARK BODEGA 12 BARRANQUILLA</t>
  </si>
  <si>
    <t>CALLE 110  3-79  BOD. 12</t>
  </si>
  <si>
    <t>fundasalud@dundasalud.org.co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</si>
</sst>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1" zoomScale="85" zoomScaleNormal="85"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2719</v>
      </c>
      <c r="D15" s="35"/>
      <c r="E15" s="35"/>
      <c r="F15" s="5"/>
      <c r="G15" s="32" t="s">
        <v>1168</v>
      </c>
      <c r="H15" s="101" t="s">
        <v>187</v>
      </c>
      <c r="I15" s="32" t="s">
        <v>2624</v>
      </c>
      <c r="J15" s="106" t="s">
        <v>2626</v>
      </c>
      <c r="L15" s="204" t="s">
        <v>8</v>
      </c>
      <c r="M15" s="204"/>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181"/>
      <c r="I20" s="144" t="s">
        <v>1156</v>
      </c>
      <c r="J20" s="145" t="s">
        <v>188</v>
      </c>
      <c r="K20" s="146">
        <v>808321150</v>
      </c>
      <c r="L20" s="147">
        <v>44193</v>
      </c>
      <c r="M20" s="147">
        <v>44561</v>
      </c>
      <c r="N20" s="130">
        <f>+(M20-L20)/30</f>
        <v>12.266666666666667</v>
      </c>
      <c r="O20" s="133"/>
      <c r="U20" s="129"/>
      <c r="V20" s="103">
        <f ca="1">NOW()</f>
        <v>44191.790699652774</v>
      </c>
      <c r="W20" s="103">
        <f ca="1">NOW()</f>
        <v>44191.790699652774</v>
      </c>
    </row>
    <row r="21" spans="1:23" ht="30" customHeight="1" outlineLevel="1" x14ac:dyDescent="0.25">
      <c r="A21" s="9"/>
      <c r="B21" s="70"/>
      <c r="C21" s="5"/>
      <c r="D21" s="5"/>
      <c r="E21" s="5"/>
      <c r="F21" s="5"/>
      <c r="G21" s="5"/>
      <c r="H21" s="69"/>
      <c r="I21" s="144"/>
      <c r="J21" s="145"/>
      <c r="K21" s="146"/>
      <c r="L21" s="147"/>
      <c r="M21" s="147"/>
      <c r="N21" s="130">
        <f t="shared" ref="N21:N35" si="0">+(M21-L21)/30</f>
        <v>0</v>
      </c>
      <c r="O21" s="134"/>
    </row>
    <row r="22" spans="1:23" ht="30" customHeight="1" outlineLevel="1" x14ac:dyDescent="0.25">
      <c r="A22" s="9"/>
      <c r="B22" s="70"/>
      <c r="C22" s="5"/>
      <c r="D22" s="5"/>
      <c r="E22" s="5"/>
      <c r="F22" s="5"/>
      <c r="G22" s="5"/>
      <c r="H22" s="69"/>
      <c r="I22" s="144"/>
      <c r="J22" s="145"/>
      <c r="K22" s="146"/>
      <c r="L22" s="147"/>
      <c r="M22" s="147"/>
      <c r="N22" s="131">
        <f t="shared" ref="N22:N33" si="1">+(M22-L22)/30</f>
        <v>0</v>
      </c>
      <c r="O22" s="134"/>
    </row>
    <row r="23" spans="1:23" ht="30" customHeight="1" outlineLevel="1" x14ac:dyDescent="0.3">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3">
      <c r="A24" s="9"/>
      <c r="B24" s="100"/>
      <c r="C24" s="21"/>
      <c r="D24" s="21"/>
      <c r="E24" s="21"/>
      <c r="F24" s="5"/>
      <c r="G24" s="5"/>
      <c r="H24" s="69"/>
      <c r="I24" s="144"/>
      <c r="J24" s="145"/>
      <c r="K24" s="146"/>
      <c r="L24" s="147"/>
      <c r="M24" s="147"/>
      <c r="N24" s="131">
        <f t="shared" si="1"/>
        <v>0</v>
      </c>
      <c r="O24" s="134"/>
    </row>
    <row r="25" spans="1:23" ht="30" customHeight="1" outlineLevel="1" x14ac:dyDescent="0.3">
      <c r="A25" s="9"/>
      <c r="B25" s="100"/>
      <c r="C25" s="21"/>
      <c r="D25" s="21"/>
      <c r="E25" s="21"/>
      <c r="F25" s="5"/>
      <c r="G25" s="5"/>
      <c r="H25" s="69"/>
      <c r="I25" s="144"/>
      <c r="J25" s="145"/>
      <c r="K25" s="146"/>
      <c r="L25" s="147"/>
      <c r="M25" s="147"/>
      <c r="N25" s="131">
        <f t="shared" si="1"/>
        <v>0</v>
      </c>
      <c r="O25" s="134"/>
    </row>
    <row r="26" spans="1:23" ht="30" customHeight="1" outlineLevel="1" x14ac:dyDescent="0.3">
      <c r="A26" s="9"/>
      <c r="B26" s="100"/>
      <c r="C26" s="21"/>
      <c r="D26" s="21"/>
      <c r="E26" s="21"/>
      <c r="F26" s="5"/>
      <c r="G26" s="5"/>
      <c r="H26" s="69"/>
      <c r="I26" s="144"/>
      <c r="J26" s="145"/>
      <c r="K26" s="146"/>
      <c r="L26" s="147"/>
      <c r="M26" s="147"/>
      <c r="N26" s="131">
        <f t="shared" si="1"/>
        <v>0</v>
      </c>
      <c r="O26" s="134"/>
    </row>
    <row r="27" spans="1:23" ht="30" customHeight="1" outlineLevel="1" x14ac:dyDescent="0.3">
      <c r="A27" s="9"/>
      <c r="B27" s="100"/>
      <c r="C27" s="21"/>
      <c r="D27" s="21"/>
      <c r="E27" s="21"/>
      <c r="F27" s="5"/>
      <c r="G27" s="5"/>
      <c r="H27" s="69"/>
      <c r="I27" s="144"/>
      <c r="J27" s="145"/>
      <c r="K27" s="146"/>
      <c r="L27" s="147"/>
      <c r="M27" s="147"/>
      <c r="N27" s="131">
        <f t="shared" si="1"/>
        <v>0</v>
      </c>
      <c r="O27" s="134"/>
    </row>
    <row r="28" spans="1:23" ht="30" customHeight="1" outlineLevel="1" x14ac:dyDescent="0.3">
      <c r="A28" s="9"/>
      <c r="B28" s="100"/>
      <c r="C28" s="21"/>
      <c r="D28" s="21"/>
      <c r="E28" s="21"/>
      <c r="F28" s="5"/>
      <c r="G28" s="5"/>
      <c r="H28" s="69"/>
      <c r="I28" s="144"/>
      <c r="J28" s="145"/>
      <c r="K28" s="146"/>
      <c r="L28" s="147"/>
      <c r="M28" s="147"/>
      <c r="N28" s="131">
        <f t="shared" si="1"/>
        <v>0</v>
      </c>
      <c r="O28" s="134"/>
    </row>
    <row r="29" spans="1:23" ht="30" customHeight="1" outlineLevel="1" x14ac:dyDescent="0.3">
      <c r="A29" s="9"/>
      <c r="B29" s="70"/>
      <c r="C29" s="5"/>
      <c r="D29" s="5"/>
      <c r="E29" s="5"/>
      <c r="F29" s="5"/>
      <c r="G29" s="5"/>
      <c r="H29" s="69"/>
      <c r="I29" s="144"/>
      <c r="J29" s="145"/>
      <c r="K29" s="146"/>
      <c r="L29" s="147"/>
      <c r="M29" s="147"/>
      <c r="N29" s="131">
        <f t="shared" si="1"/>
        <v>0</v>
      </c>
      <c r="O29" s="134"/>
    </row>
    <row r="30" spans="1:23" ht="30" customHeight="1" outlineLevel="1" x14ac:dyDescent="0.25">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FUNDACION SALUD Y BIENESTAR</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2676</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5"/>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5"/>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2716</v>
      </c>
      <c r="C48" s="110" t="s">
        <v>31</v>
      </c>
      <c r="D48" s="108" t="s">
        <v>2677</v>
      </c>
      <c r="E48" s="140">
        <v>41999</v>
      </c>
      <c r="F48" s="140" t="s">
        <v>2678</v>
      </c>
      <c r="G48" s="155">
        <f>IF(AND(E48&lt;&gt;"",F48&lt;&gt;""),((F48-E48)/30),"")</f>
        <v>11.8</v>
      </c>
      <c r="H48" s="117" t="s">
        <v>2680</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2683</v>
      </c>
      <c r="C49" s="110" t="s">
        <v>31</v>
      </c>
      <c r="D49" s="108" t="s">
        <v>2677</v>
      </c>
      <c r="E49" s="140">
        <v>41999</v>
      </c>
      <c r="F49" s="140" t="s">
        <v>2678</v>
      </c>
      <c r="G49" s="155">
        <f t="shared" ref="G49:G50" si="2">IF(AND(E49&lt;&gt;"",F49&lt;&gt;""),((F49-E49)/30),"")</f>
        <v>11.8</v>
      </c>
      <c r="H49" s="117" t="s">
        <v>2680</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2683</v>
      </c>
      <c r="C50" s="110" t="s">
        <v>31</v>
      </c>
      <c r="D50" s="108" t="s">
        <v>2677</v>
      </c>
      <c r="E50" s="140">
        <v>41999</v>
      </c>
      <c r="F50" s="140" t="s">
        <v>2678</v>
      </c>
      <c r="G50" s="155">
        <f t="shared" si="2"/>
        <v>11.8</v>
      </c>
      <c r="H50" s="117" t="s">
        <v>2680</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2683</v>
      </c>
      <c r="C51" s="110" t="s">
        <v>31</v>
      </c>
      <c r="D51" s="108" t="s">
        <v>2677</v>
      </c>
      <c r="E51" s="140">
        <v>41999</v>
      </c>
      <c r="F51" s="140" t="s">
        <v>2678</v>
      </c>
      <c r="G51" s="155">
        <f t="shared" ref="G51:G107" si="3">IF(AND(E51&lt;&gt;"",F51&lt;&gt;""),((F51-E51)/30),"")</f>
        <v>11.8</v>
      </c>
      <c r="H51" s="117" t="s">
        <v>2680</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2683</v>
      </c>
      <c r="C52" s="110" t="s">
        <v>31</v>
      </c>
      <c r="D52" s="108" t="s">
        <v>2677</v>
      </c>
      <c r="E52" s="140">
        <v>41999</v>
      </c>
      <c r="F52" s="140" t="s">
        <v>2678</v>
      </c>
      <c r="G52" s="155">
        <f t="shared" si="3"/>
        <v>11.8</v>
      </c>
      <c r="H52" s="117" t="s">
        <v>2681</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2683</v>
      </c>
      <c r="C53" s="110" t="s">
        <v>31</v>
      </c>
      <c r="D53" s="108" t="s">
        <v>2679</v>
      </c>
      <c r="E53" s="140">
        <v>43483</v>
      </c>
      <c r="F53" s="140">
        <v>43826</v>
      </c>
      <c r="G53" s="155">
        <f t="shared" si="3"/>
        <v>11.433333333333334</v>
      </c>
      <c r="H53" s="117" t="s">
        <v>2682</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2683</v>
      </c>
      <c r="C54" s="110" t="s">
        <v>31</v>
      </c>
      <c r="D54" s="108" t="s">
        <v>2679</v>
      </c>
      <c r="E54" s="140">
        <v>43483</v>
      </c>
      <c r="F54" s="140">
        <v>43826</v>
      </c>
      <c r="G54" s="155">
        <f t="shared" si="3"/>
        <v>11.433333333333334</v>
      </c>
      <c r="H54" s="117" t="s">
        <v>2682</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2683</v>
      </c>
      <c r="C55" s="110" t="s">
        <v>31</v>
      </c>
      <c r="D55" s="108" t="s">
        <v>2679</v>
      </c>
      <c r="E55" s="140">
        <v>43483</v>
      </c>
      <c r="F55" s="140">
        <v>43826</v>
      </c>
      <c r="G55" s="155">
        <f t="shared" si="3"/>
        <v>11.433333333333334</v>
      </c>
      <c r="H55" s="117" t="s">
        <v>2682</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2683</v>
      </c>
      <c r="C56" s="110" t="s">
        <v>31</v>
      </c>
      <c r="D56" s="108" t="s">
        <v>2679</v>
      </c>
      <c r="E56" s="140">
        <v>43483</v>
      </c>
      <c r="F56" s="140">
        <v>43826</v>
      </c>
      <c r="G56" s="155">
        <f t="shared" si="3"/>
        <v>11.433333333333334</v>
      </c>
      <c r="H56" s="117" t="s">
        <v>2682</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2683</v>
      </c>
      <c r="C57" s="65" t="s">
        <v>31</v>
      </c>
      <c r="D57" s="63" t="s">
        <v>2679</v>
      </c>
      <c r="E57" s="140">
        <v>43483</v>
      </c>
      <c r="F57" s="140">
        <v>43826</v>
      </c>
      <c r="G57" s="155">
        <f t="shared" si="3"/>
        <v>11.433333333333334</v>
      </c>
      <c r="H57" s="117" t="s">
        <v>2682</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2683</v>
      </c>
      <c r="C58" s="65" t="s">
        <v>31</v>
      </c>
      <c r="D58" s="63" t="s">
        <v>2679</v>
      </c>
      <c r="E58" s="140">
        <v>43483</v>
      </c>
      <c r="F58" s="140">
        <v>43826</v>
      </c>
      <c r="G58" s="155">
        <f t="shared" si="3"/>
        <v>11.433333333333334</v>
      </c>
      <c r="H58" s="117" t="s">
        <v>2682</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2683</v>
      </c>
      <c r="C59" s="65" t="s">
        <v>31</v>
      </c>
      <c r="D59" s="63" t="s">
        <v>2679</v>
      </c>
      <c r="E59" s="140">
        <v>43483</v>
      </c>
      <c r="F59" s="140">
        <v>43826</v>
      </c>
      <c r="G59" s="155">
        <f t="shared" si="3"/>
        <v>11.433333333333334</v>
      </c>
      <c r="H59" s="117" t="s">
        <v>2682</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2683</v>
      </c>
      <c r="C60" s="65" t="s">
        <v>31</v>
      </c>
      <c r="D60" s="63" t="s">
        <v>2679</v>
      </c>
      <c r="E60" s="140">
        <v>43483</v>
      </c>
      <c r="F60" s="140">
        <v>43826</v>
      </c>
      <c r="G60" s="155">
        <f t="shared" si="3"/>
        <v>11.433333333333334</v>
      </c>
      <c r="H60" s="117" t="s">
        <v>2682</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2683</v>
      </c>
      <c r="C61" s="65" t="s">
        <v>31</v>
      </c>
      <c r="D61" s="63" t="s">
        <v>2679</v>
      </c>
      <c r="E61" s="140">
        <v>43483</v>
      </c>
      <c r="F61" s="140">
        <v>43826</v>
      </c>
      <c r="G61" s="155">
        <f t="shared" si="3"/>
        <v>11.433333333333334</v>
      </c>
      <c r="H61" s="117" t="s">
        <v>2682</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2683</v>
      </c>
      <c r="C62" s="65" t="s">
        <v>31</v>
      </c>
      <c r="D62" s="63" t="s">
        <v>2679</v>
      </c>
      <c r="E62" s="140">
        <v>43483</v>
      </c>
      <c r="F62" s="140">
        <v>43826</v>
      </c>
      <c r="G62" s="155">
        <f t="shared" si="3"/>
        <v>11.433333333333334</v>
      </c>
      <c r="H62" s="117" t="s">
        <v>2682</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2683</v>
      </c>
      <c r="C63" s="65" t="s">
        <v>31</v>
      </c>
      <c r="D63" s="63" t="s">
        <v>2684</v>
      </c>
      <c r="E63" s="140">
        <v>41388</v>
      </c>
      <c r="F63" s="140">
        <v>41639</v>
      </c>
      <c r="G63" s="155">
        <f t="shared" si="3"/>
        <v>8.3666666666666671</v>
      </c>
      <c r="H63" s="64" t="s">
        <v>2687</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2683</v>
      </c>
      <c r="C64" s="65" t="s">
        <v>31</v>
      </c>
      <c r="D64" s="63" t="s">
        <v>2684</v>
      </c>
      <c r="E64" s="140">
        <v>41388</v>
      </c>
      <c r="F64" s="140">
        <v>41639</v>
      </c>
      <c r="G64" s="155">
        <f t="shared" si="3"/>
        <v>8.3666666666666671</v>
      </c>
      <c r="H64" s="64" t="s">
        <v>2687</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2683</v>
      </c>
      <c r="C65" s="65" t="s">
        <v>31</v>
      </c>
      <c r="D65" s="63" t="s">
        <v>2684</v>
      </c>
      <c r="E65" s="140">
        <v>41388</v>
      </c>
      <c r="F65" s="140">
        <v>41639</v>
      </c>
      <c r="G65" s="155">
        <f t="shared" si="3"/>
        <v>8.3666666666666671</v>
      </c>
      <c r="H65" s="64" t="s">
        <v>2687</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2683</v>
      </c>
      <c r="C66" s="65" t="s">
        <v>31</v>
      </c>
      <c r="D66" s="63" t="s">
        <v>2684</v>
      </c>
      <c r="E66" s="140">
        <v>41388</v>
      </c>
      <c r="F66" s="140">
        <v>41639</v>
      </c>
      <c r="G66" s="155">
        <f t="shared" si="3"/>
        <v>8.3666666666666671</v>
      </c>
      <c r="H66" s="64" t="s">
        <v>2687</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2683</v>
      </c>
      <c r="C67" s="65" t="s">
        <v>31</v>
      </c>
      <c r="D67" s="63" t="s">
        <v>2684</v>
      </c>
      <c r="E67" s="140">
        <v>41388</v>
      </c>
      <c r="F67" s="140">
        <v>41639</v>
      </c>
      <c r="G67" s="155">
        <f t="shared" si="3"/>
        <v>8.3666666666666671</v>
      </c>
      <c r="H67" s="64" t="s">
        <v>2687</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2683</v>
      </c>
      <c r="C68" s="65" t="s">
        <v>31</v>
      </c>
      <c r="D68" s="63" t="s">
        <v>2684</v>
      </c>
      <c r="E68" s="140">
        <v>41388</v>
      </c>
      <c r="F68" s="140">
        <v>41639</v>
      </c>
      <c r="G68" s="155">
        <f t="shared" si="3"/>
        <v>8.3666666666666671</v>
      </c>
      <c r="H68" s="64" t="s">
        <v>2687</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2683</v>
      </c>
      <c r="C69" s="65" t="s">
        <v>31</v>
      </c>
      <c r="D69" s="63" t="s">
        <v>2684</v>
      </c>
      <c r="E69" s="140">
        <v>41388</v>
      </c>
      <c r="F69" s="140">
        <v>41639</v>
      </c>
      <c r="G69" s="155">
        <f t="shared" si="3"/>
        <v>8.3666666666666671</v>
      </c>
      <c r="H69" s="64" t="s">
        <v>2687</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2683</v>
      </c>
      <c r="C70" s="65" t="s">
        <v>31</v>
      </c>
      <c r="D70" s="63" t="s">
        <v>2684</v>
      </c>
      <c r="E70" s="140">
        <v>41388</v>
      </c>
      <c r="F70" s="140">
        <v>41639</v>
      </c>
      <c r="G70" s="155">
        <f t="shared" si="3"/>
        <v>8.3666666666666671</v>
      </c>
      <c r="H70" s="64" t="s">
        <v>2687</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2683</v>
      </c>
      <c r="C71" s="65" t="s">
        <v>31</v>
      </c>
      <c r="D71" s="63" t="s">
        <v>2684</v>
      </c>
      <c r="E71" s="140">
        <v>41388</v>
      </c>
      <c r="F71" s="140">
        <v>41639</v>
      </c>
      <c r="G71" s="155">
        <f t="shared" si="3"/>
        <v>8.3666666666666671</v>
      </c>
      <c r="H71" s="64" t="s">
        <v>2687</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2683</v>
      </c>
      <c r="C72" s="65" t="s">
        <v>31</v>
      </c>
      <c r="D72" s="63" t="s">
        <v>2684</v>
      </c>
      <c r="E72" s="140">
        <v>41388</v>
      </c>
      <c r="F72" s="140">
        <v>41639</v>
      </c>
      <c r="G72" s="155">
        <f t="shared" si="3"/>
        <v>8.3666666666666671</v>
      </c>
      <c r="H72" s="64" t="s">
        <v>2687</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2683</v>
      </c>
      <c r="C73" s="65" t="s">
        <v>31</v>
      </c>
      <c r="D73" s="63" t="s">
        <v>2685</v>
      </c>
      <c r="E73" s="140">
        <v>43313</v>
      </c>
      <c r="F73" s="140">
        <v>43449</v>
      </c>
      <c r="G73" s="155">
        <f t="shared" si="3"/>
        <v>4.5333333333333332</v>
      </c>
      <c r="H73" s="64" t="s">
        <v>2688</v>
      </c>
      <c r="I73" s="63" t="s">
        <v>887</v>
      </c>
      <c r="J73" s="63" t="s">
        <v>224</v>
      </c>
      <c r="K73" s="66">
        <v>124712319</v>
      </c>
      <c r="L73" s="65" t="s">
        <v>1148</v>
      </c>
      <c r="M73" s="113">
        <v>1</v>
      </c>
      <c r="N73" s="65" t="s">
        <v>27</v>
      </c>
      <c r="O73" s="65" t="s">
        <v>1148</v>
      </c>
      <c r="P73" s="78"/>
    </row>
    <row r="74" spans="1:16" s="7" customFormat="1" ht="24.75" customHeight="1" outlineLevel="1" x14ac:dyDescent="0.25">
      <c r="A74" s="139">
        <v>27</v>
      </c>
      <c r="B74" s="64" t="s">
        <v>2683</v>
      </c>
      <c r="C74" s="65" t="s">
        <v>31</v>
      </c>
      <c r="D74" s="63" t="s">
        <v>2685</v>
      </c>
      <c r="E74" s="140">
        <v>43313</v>
      </c>
      <c r="F74" s="140">
        <v>43449</v>
      </c>
      <c r="G74" s="155">
        <f t="shared" si="3"/>
        <v>4.5333333333333332</v>
      </c>
      <c r="H74" s="64" t="s">
        <v>2688</v>
      </c>
      <c r="I74" s="63" t="s">
        <v>887</v>
      </c>
      <c r="J74" s="63" t="s">
        <v>946</v>
      </c>
      <c r="K74" s="66">
        <v>124712319</v>
      </c>
      <c r="L74" s="65" t="s">
        <v>1148</v>
      </c>
      <c r="M74" s="113">
        <v>1</v>
      </c>
      <c r="N74" s="65" t="s">
        <v>27</v>
      </c>
      <c r="O74" s="65" t="s">
        <v>1148</v>
      </c>
      <c r="P74" s="78"/>
    </row>
    <row r="75" spans="1:16" s="7" customFormat="1" ht="24.75" customHeight="1" outlineLevel="1" x14ac:dyDescent="0.25">
      <c r="A75" s="139">
        <v>28</v>
      </c>
      <c r="B75" s="64" t="s">
        <v>2683</v>
      </c>
      <c r="C75" s="65" t="s">
        <v>31</v>
      </c>
      <c r="D75" s="63" t="s">
        <v>2685</v>
      </c>
      <c r="E75" s="140">
        <v>43313</v>
      </c>
      <c r="F75" s="140">
        <v>43449</v>
      </c>
      <c r="G75" s="155">
        <f t="shared" si="3"/>
        <v>4.5333333333333332</v>
      </c>
      <c r="H75" s="64" t="s">
        <v>2688</v>
      </c>
      <c r="I75" s="63" t="s">
        <v>887</v>
      </c>
      <c r="J75" s="63" t="s">
        <v>952</v>
      </c>
      <c r="K75" s="66">
        <v>124712319</v>
      </c>
      <c r="L75" s="65" t="s">
        <v>1148</v>
      </c>
      <c r="M75" s="113">
        <v>1</v>
      </c>
      <c r="N75" s="65" t="s">
        <v>27</v>
      </c>
      <c r="O75" s="65" t="s">
        <v>1148</v>
      </c>
      <c r="P75" s="78"/>
    </row>
    <row r="76" spans="1:16" s="7" customFormat="1" ht="24.75" customHeight="1" outlineLevel="1" x14ac:dyDescent="0.25">
      <c r="A76" s="139">
        <v>29</v>
      </c>
      <c r="B76" s="64" t="s">
        <v>2683</v>
      </c>
      <c r="C76" s="65" t="s">
        <v>31</v>
      </c>
      <c r="D76" s="63" t="s">
        <v>2685</v>
      </c>
      <c r="E76" s="140">
        <v>43313</v>
      </c>
      <c r="F76" s="140">
        <v>43449</v>
      </c>
      <c r="G76" s="155">
        <f t="shared" si="3"/>
        <v>4.5333333333333332</v>
      </c>
      <c r="H76" s="64" t="s">
        <v>2688</v>
      </c>
      <c r="I76" s="63" t="s">
        <v>887</v>
      </c>
      <c r="J76" s="63" t="s">
        <v>453</v>
      </c>
      <c r="K76" s="66">
        <v>124712319</v>
      </c>
      <c r="L76" s="65" t="s">
        <v>1148</v>
      </c>
      <c r="M76" s="113">
        <v>1</v>
      </c>
      <c r="N76" s="65" t="s">
        <v>27</v>
      </c>
      <c r="O76" s="65" t="s">
        <v>1148</v>
      </c>
      <c r="P76" s="78"/>
    </row>
    <row r="77" spans="1:16" s="7" customFormat="1" ht="24.75" customHeight="1" outlineLevel="1" x14ac:dyDescent="0.25">
      <c r="A77" s="139">
        <v>30</v>
      </c>
      <c r="B77" s="64" t="s">
        <v>2683</v>
      </c>
      <c r="C77" s="65" t="s">
        <v>31</v>
      </c>
      <c r="D77" s="63" t="s">
        <v>2685</v>
      </c>
      <c r="E77" s="140">
        <v>43313</v>
      </c>
      <c r="F77" s="140">
        <v>43449</v>
      </c>
      <c r="G77" s="155">
        <f t="shared" si="3"/>
        <v>4.5333333333333332</v>
      </c>
      <c r="H77" s="64" t="s">
        <v>2688</v>
      </c>
      <c r="I77" s="63" t="s">
        <v>887</v>
      </c>
      <c r="J77" s="63" t="s">
        <v>922</v>
      </c>
      <c r="K77" s="66">
        <v>124712319</v>
      </c>
      <c r="L77" s="65" t="s">
        <v>1148</v>
      </c>
      <c r="M77" s="113">
        <v>1</v>
      </c>
      <c r="N77" s="65" t="s">
        <v>27</v>
      </c>
      <c r="O77" s="65" t="s">
        <v>1148</v>
      </c>
      <c r="P77" s="78"/>
    </row>
    <row r="78" spans="1:16" s="7" customFormat="1" ht="24.75" customHeight="1" outlineLevel="1" x14ac:dyDescent="0.25">
      <c r="A78" s="139">
        <v>31</v>
      </c>
      <c r="B78" s="64" t="s">
        <v>2683</v>
      </c>
      <c r="C78" s="65" t="s">
        <v>31</v>
      </c>
      <c r="D78" s="63" t="s">
        <v>2686</v>
      </c>
      <c r="E78" s="140">
        <v>41663</v>
      </c>
      <c r="F78" s="140">
        <v>41943</v>
      </c>
      <c r="G78" s="155">
        <f t="shared" si="3"/>
        <v>9.3333333333333339</v>
      </c>
      <c r="H78" s="64" t="s">
        <v>2689</v>
      </c>
      <c r="I78" s="63" t="s">
        <v>887</v>
      </c>
      <c r="J78" s="63" t="s">
        <v>407</v>
      </c>
      <c r="K78" s="66">
        <v>2018760238</v>
      </c>
      <c r="L78" s="65" t="s">
        <v>1148</v>
      </c>
      <c r="M78" s="113">
        <v>1</v>
      </c>
      <c r="N78" s="65" t="s">
        <v>27</v>
      </c>
      <c r="O78" s="65" t="s">
        <v>1148</v>
      </c>
      <c r="P78" s="78"/>
    </row>
    <row r="79" spans="1:16" s="7" customFormat="1" ht="24.75" customHeight="1" outlineLevel="1" x14ac:dyDescent="0.25">
      <c r="A79" s="139">
        <v>32</v>
      </c>
      <c r="B79" s="64" t="s">
        <v>2683</v>
      </c>
      <c r="C79" s="65" t="s">
        <v>31</v>
      </c>
      <c r="D79" s="63" t="s">
        <v>2686</v>
      </c>
      <c r="E79" s="140">
        <v>41663</v>
      </c>
      <c r="F79" s="140">
        <v>41943</v>
      </c>
      <c r="G79" s="155">
        <f t="shared" si="3"/>
        <v>9.3333333333333339</v>
      </c>
      <c r="H79" s="64" t="s">
        <v>2689</v>
      </c>
      <c r="I79" s="63" t="s">
        <v>887</v>
      </c>
      <c r="J79" s="63" t="s">
        <v>54</v>
      </c>
      <c r="K79" s="66">
        <v>2018760238</v>
      </c>
      <c r="L79" s="65" t="s">
        <v>1148</v>
      </c>
      <c r="M79" s="113">
        <v>1</v>
      </c>
      <c r="N79" s="65" t="s">
        <v>27</v>
      </c>
      <c r="O79" s="65" t="s">
        <v>1148</v>
      </c>
      <c r="P79" s="78"/>
    </row>
    <row r="80" spans="1:16" s="7" customFormat="1" ht="24.75" customHeight="1" outlineLevel="1" x14ac:dyDescent="0.25">
      <c r="A80" s="139">
        <v>33</v>
      </c>
      <c r="B80" s="64" t="s">
        <v>2683</v>
      </c>
      <c r="C80" s="65" t="s">
        <v>31</v>
      </c>
      <c r="D80" s="63" t="s">
        <v>2686</v>
      </c>
      <c r="E80" s="140">
        <v>41663</v>
      </c>
      <c r="F80" s="140">
        <v>41943</v>
      </c>
      <c r="G80" s="155">
        <f t="shared" si="3"/>
        <v>9.3333333333333339</v>
      </c>
      <c r="H80" s="64" t="s">
        <v>2689</v>
      </c>
      <c r="I80" s="63" t="s">
        <v>887</v>
      </c>
      <c r="J80" s="63" t="s">
        <v>920</v>
      </c>
      <c r="K80" s="66">
        <v>2018760238</v>
      </c>
      <c r="L80" s="65" t="s">
        <v>1148</v>
      </c>
      <c r="M80" s="113">
        <v>1</v>
      </c>
      <c r="N80" s="65" t="s">
        <v>27</v>
      </c>
      <c r="O80" s="65" t="s">
        <v>1148</v>
      </c>
      <c r="P80" s="78"/>
    </row>
    <row r="81" spans="1:16" s="7" customFormat="1" ht="24.75" customHeight="1" outlineLevel="1" x14ac:dyDescent="0.25">
      <c r="A81" s="139">
        <v>34</v>
      </c>
      <c r="B81" s="64" t="s">
        <v>2683</v>
      </c>
      <c r="C81" s="65" t="s">
        <v>31</v>
      </c>
      <c r="D81" s="63" t="s">
        <v>2686</v>
      </c>
      <c r="E81" s="140">
        <v>41663</v>
      </c>
      <c r="F81" s="140">
        <v>41943</v>
      </c>
      <c r="G81" s="155">
        <f t="shared" si="3"/>
        <v>9.3333333333333339</v>
      </c>
      <c r="H81" s="64" t="s">
        <v>2689</v>
      </c>
      <c r="I81" s="63" t="s">
        <v>887</v>
      </c>
      <c r="J81" s="63" t="s">
        <v>922</v>
      </c>
      <c r="K81" s="66">
        <v>2018760238</v>
      </c>
      <c r="L81" s="65" t="s">
        <v>1148</v>
      </c>
      <c r="M81" s="113">
        <v>1</v>
      </c>
      <c r="N81" s="65" t="s">
        <v>27</v>
      </c>
      <c r="O81" s="65" t="s">
        <v>1148</v>
      </c>
      <c r="P81" s="78"/>
    </row>
    <row r="82" spans="1:16" s="7" customFormat="1" ht="24.75" customHeight="1" outlineLevel="1" x14ac:dyDescent="0.25">
      <c r="A82" s="139">
        <v>35</v>
      </c>
      <c r="B82" s="64" t="s">
        <v>2683</v>
      </c>
      <c r="C82" s="65" t="s">
        <v>31</v>
      </c>
      <c r="D82" s="63" t="s">
        <v>2686</v>
      </c>
      <c r="E82" s="140">
        <v>41663</v>
      </c>
      <c r="F82" s="140">
        <v>41943</v>
      </c>
      <c r="G82" s="155">
        <f t="shared" si="3"/>
        <v>9.3333333333333339</v>
      </c>
      <c r="H82" s="64" t="s">
        <v>2689</v>
      </c>
      <c r="I82" s="63" t="s">
        <v>887</v>
      </c>
      <c r="J82" s="63" t="s">
        <v>481</v>
      </c>
      <c r="K82" s="66">
        <v>2018760238</v>
      </c>
      <c r="L82" s="65" t="s">
        <v>1148</v>
      </c>
      <c r="M82" s="113">
        <v>1</v>
      </c>
      <c r="N82" s="65" t="s">
        <v>27</v>
      </c>
      <c r="O82" s="65" t="s">
        <v>1148</v>
      </c>
      <c r="P82" s="78"/>
    </row>
    <row r="83" spans="1:16" s="7" customFormat="1" ht="24.75" customHeight="1" outlineLevel="1" x14ac:dyDescent="0.25">
      <c r="A83" s="139">
        <v>36</v>
      </c>
      <c r="B83" s="64" t="s">
        <v>2683</v>
      </c>
      <c r="C83" s="65" t="s">
        <v>31</v>
      </c>
      <c r="D83" s="63" t="s">
        <v>2686</v>
      </c>
      <c r="E83" s="140">
        <v>41663</v>
      </c>
      <c r="F83" s="140">
        <v>41943</v>
      </c>
      <c r="G83" s="155">
        <f t="shared" si="3"/>
        <v>9.3333333333333339</v>
      </c>
      <c r="H83" s="64" t="s">
        <v>2689</v>
      </c>
      <c r="I83" s="63" t="s">
        <v>887</v>
      </c>
      <c r="J83" s="63" t="s">
        <v>941</v>
      </c>
      <c r="K83" s="66">
        <v>2018760238</v>
      </c>
      <c r="L83" s="65" t="s">
        <v>1148</v>
      </c>
      <c r="M83" s="113">
        <v>1</v>
      </c>
      <c r="N83" s="65" t="s">
        <v>27</v>
      </c>
      <c r="O83" s="65" t="s">
        <v>1148</v>
      </c>
      <c r="P83" s="78"/>
    </row>
    <row r="84" spans="1:16" s="7" customFormat="1" ht="24.75" customHeight="1" outlineLevel="1" x14ac:dyDescent="0.25">
      <c r="A84" s="139">
        <v>37</v>
      </c>
      <c r="B84" s="64" t="s">
        <v>2683</v>
      </c>
      <c r="C84" s="65" t="s">
        <v>31</v>
      </c>
      <c r="D84" s="63" t="s">
        <v>2686</v>
      </c>
      <c r="E84" s="140">
        <v>41663</v>
      </c>
      <c r="F84" s="140">
        <v>41943</v>
      </c>
      <c r="G84" s="155">
        <f t="shared" si="3"/>
        <v>9.3333333333333339</v>
      </c>
      <c r="H84" s="64" t="s">
        <v>2689</v>
      </c>
      <c r="I84" s="63" t="s">
        <v>887</v>
      </c>
      <c r="J84" s="63" t="s">
        <v>952</v>
      </c>
      <c r="K84" s="66">
        <v>2018760238</v>
      </c>
      <c r="L84" s="65" t="s">
        <v>1148</v>
      </c>
      <c r="M84" s="113">
        <v>1</v>
      </c>
      <c r="N84" s="65" t="s">
        <v>27</v>
      </c>
      <c r="O84" s="65" t="s">
        <v>1148</v>
      </c>
      <c r="P84" s="78"/>
    </row>
    <row r="85" spans="1:16" s="7" customFormat="1" ht="24.75" customHeight="1" outlineLevel="1" x14ac:dyDescent="0.25">
      <c r="A85" s="139">
        <v>38</v>
      </c>
      <c r="B85" s="117" t="s">
        <v>2683</v>
      </c>
      <c r="C85" s="65" t="s">
        <v>31</v>
      </c>
      <c r="D85" s="63">
        <v>19</v>
      </c>
      <c r="E85" s="140">
        <v>38740</v>
      </c>
      <c r="F85" s="140">
        <v>39082</v>
      </c>
      <c r="G85" s="155">
        <f t="shared" si="3"/>
        <v>11.4</v>
      </c>
      <c r="H85" s="64" t="s">
        <v>2692</v>
      </c>
      <c r="I85" s="63" t="s">
        <v>163</v>
      </c>
      <c r="J85" s="63" t="s">
        <v>165</v>
      </c>
      <c r="K85" s="66">
        <v>164805627</v>
      </c>
      <c r="L85" s="65" t="s">
        <v>1148</v>
      </c>
      <c r="M85" s="113">
        <v>1</v>
      </c>
      <c r="N85" s="65" t="s">
        <v>27</v>
      </c>
      <c r="O85" s="65" t="s">
        <v>1148</v>
      </c>
      <c r="P85" s="78"/>
    </row>
    <row r="86" spans="1:16" s="7" customFormat="1" ht="24.75" customHeight="1" outlineLevel="1" x14ac:dyDescent="0.25">
      <c r="A86" s="139">
        <v>39</v>
      </c>
      <c r="B86" s="117" t="s">
        <v>2683</v>
      </c>
      <c r="C86" s="65" t="s">
        <v>31</v>
      </c>
      <c r="D86" s="63">
        <v>73</v>
      </c>
      <c r="E86" s="140">
        <v>39114</v>
      </c>
      <c r="F86" s="140">
        <v>39447</v>
      </c>
      <c r="G86" s="155">
        <f t="shared" si="3"/>
        <v>11.1</v>
      </c>
      <c r="H86" s="64" t="s">
        <v>2693</v>
      </c>
      <c r="I86" s="63" t="s">
        <v>163</v>
      </c>
      <c r="J86" s="63" t="s">
        <v>165</v>
      </c>
      <c r="K86" s="66">
        <v>78672410</v>
      </c>
      <c r="L86" s="65" t="s">
        <v>1148</v>
      </c>
      <c r="M86" s="113">
        <v>1</v>
      </c>
      <c r="N86" s="65" t="s">
        <v>27</v>
      </c>
      <c r="O86" s="65" t="s">
        <v>1148</v>
      </c>
      <c r="P86" s="78"/>
    </row>
    <row r="87" spans="1:16" s="7" customFormat="1" ht="24.75" customHeight="1" outlineLevel="1" x14ac:dyDescent="0.25">
      <c r="A87" s="139">
        <v>40</v>
      </c>
      <c r="B87" s="117" t="s">
        <v>2683</v>
      </c>
      <c r="C87" s="65" t="s">
        <v>31</v>
      </c>
      <c r="D87" s="63">
        <v>26</v>
      </c>
      <c r="E87" s="140">
        <v>39449</v>
      </c>
      <c r="F87" s="140">
        <v>39813</v>
      </c>
      <c r="G87" s="155">
        <f t="shared" si="3"/>
        <v>12.133333333333333</v>
      </c>
      <c r="H87" s="64" t="s">
        <v>2694</v>
      </c>
      <c r="I87" s="63" t="s">
        <v>163</v>
      </c>
      <c r="J87" s="63" t="s">
        <v>165</v>
      </c>
      <c r="K87" s="66">
        <v>195416500</v>
      </c>
      <c r="L87" s="65" t="s">
        <v>1148</v>
      </c>
      <c r="M87" s="113">
        <v>1</v>
      </c>
      <c r="N87" s="65" t="s">
        <v>27</v>
      </c>
      <c r="O87" s="65" t="s">
        <v>1148</v>
      </c>
      <c r="P87" s="78"/>
    </row>
    <row r="88" spans="1:16" s="7" customFormat="1" ht="24.75" customHeight="1" outlineLevel="1" x14ac:dyDescent="0.25">
      <c r="A88" s="139">
        <v>41</v>
      </c>
      <c r="B88" s="117" t="s">
        <v>2683</v>
      </c>
      <c r="C88" s="65" t="s">
        <v>31</v>
      </c>
      <c r="D88" s="63">
        <v>280</v>
      </c>
      <c r="E88" s="140">
        <v>39479</v>
      </c>
      <c r="F88" s="140">
        <v>39813</v>
      </c>
      <c r="G88" s="155">
        <f t="shared" si="3"/>
        <v>11.133333333333333</v>
      </c>
      <c r="H88" s="64" t="s">
        <v>2695</v>
      </c>
      <c r="I88" s="63" t="s">
        <v>163</v>
      </c>
      <c r="J88" s="63" t="s">
        <v>165</v>
      </c>
      <c r="K88" s="66">
        <v>95588968</v>
      </c>
      <c r="L88" s="65" t="s">
        <v>1148</v>
      </c>
      <c r="M88" s="113">
        <v>1</v>
      </c>
      <c r="N88" s="65" t="s">
        <v>27</v>
      </c>
      <c r="O88" s="65" t="s">
        <v>1148</v>
      </c>
      <c r="P88" s="78"/>
    </row>
    <row r="89" spans="1:16" s="7" customFormat="1" ht="24.75" customHeight="1" outlineLevel="1" x14ac:dyDescent="0.25">
      <c r="A89" s="139">
        <v>42</v>
      </c>
      <c r="B89" s="117" t="s">
        <v>2683</v>
      </c>
      <c r="C89" s="65" t="s">
        <v>31</v>
      </c>
      <c r="D89" s="63">
        <v>26</v>
      </c>
      <c r="E89" s="140">
        <v>40187</v>
      </c>
      <c r="F89" s="140">
        <v>40543</v>
      </c>
      <c r="G89" s="155">
        <f t="shared" si="3"/>
        <v>11.866666666666667</v>
      </c>
      <c r="H89" s="64" t="s">
        <v>2694</v>
      </c>
      <c r="I89" s="63" t="s">
        <v>163</v>
      </c>
      <c r="J89" s="63" t="s">
        <v>165</v>
      </c>
      <c r="K89" s="66">
        <v>212929688</v>
      </c>
      <c r="L89" s="65" t="s">
        <v>1148</v>
      </c>
      <c r="M89" s="113">
        <v>1</v>
      </c>
      <c r="N89" s="65" t="s">
        <v>27</v>
      </c>
      <c r="O89" s="65" t="s">
        <v>1148</v>
      </c>
      <c r="P89" s="78"/>
    </row>
    <row r="90" spans="1:16" s="7" customFormat="1" ht="24.75" customHeight="1" outlineLevel="1" x14ac:dyDescent="0.25">
      <c r="A90" s="139">
        <v>43</v>
      </c>
      <c r="B90" s="117" t="s">
        <v>2683</v>
      </c>
      <c r="C90" s="65" t="s">
        <v>31</v>
      </c>
      <c r="D90" s="63">
        <v>103</v>
      </c>
      <c r="E90" s="140">
        <v>40561</v>
      </c>
      <c r="F90" s="140">
        <v>40908</v>
      </c>
      <c r="G90" s="155">
        <f t="shared" si="3"/>
        <v>11.566666666666666</v>
      </c>
      <c r="H90" s="64" t="s">
        <v>2694</v>
      </c>
      <c r="I90" s="63" t="s">
        <v>163</v>
      </c>
      <c r="J90" s="63" t="s">
        <v>165</v>
      </c>
      <c r="K90" s="66">
        <v>219333451</v>
      </c>
      <c r="L90" s="65" t="s">
        <v>1148</v>
      </c>
      <c r="M90" s="113">
        <v>1</v>
      </c>
      <c r="N90" s="65" t="s">
        <v>27</v>
      </c>
      <c r="O90" s="65" t="s">
        <v>1148</v>
      </c>
      <c r="P90" s="78"/>
    </row>
    <row r="91" spans="1:16" s="7" customFormat="1" ht="24.75" customHeight="1" outlineLevel="1" x14ac:dyDescent="0.25">
      <c r="A91" s="138">
        <v>44</v>
      </c>
      <c r="B91" s="117" t="s">
        <v>2683</v>
      </c>
      <c r="C91" s="119" t="s">
        <v>31</v>
      </c>
      <c r="D91" s="116">
        <v>92</v>
      </c>
      <c r="E91" s="140">
        <v>40928</v>
      </c>
      <c r="F91" s="140">
        <v>41090</v>
      </c>
      <c r="G91" s="155">
        <f t="shared" si="3"/>
        <v>5.4</v>
      </c>
      <c r="H91" s="117" t="s">
        <v>2694</v>
      </c>
      <c r="I91" s="116" t="s">
        <v>163</v>
      </c>
      <c r="J91" s="116" t="s">
        <v>165</v>
      </c>
      <c r="K91" s="118">
        <v>114520712</v>
      </c>
      <c r="L91" s="119" t="s">
        <v>1148</v>
      </c>
      <c r="M91" s="113">
        <v>1</v>
      </c>
      <c r="N91" s="119" t="s">
        <v>27</v>
      </c>
      <c r="O91" s="119" t="s">
        <v>1148</v>
      </c>
      <c r="P91" s="78"/>
    </row>
    <row r="92" spans="1:16" s="7" customFormat="1" ht="24.75" customHeight="1" outlineLevel="1" x14ac:dyDescent="0.25">
      <c r="A92" s="138">
        <v>45</v>
      </c>
      <c r="B92" s="117" t="s">
        <v>2683</v>
      </c>
      <c r="C92" s="119" t="s">
        <v>31</v>
      </c>
      <c r="D92" s="116">
        <v>488</v>
      </c>
      <c r="E92" s="140">
        <v>41256</v>
      </c>
      <c r="F92" s="140">
        <v>41851</v>
      </c>
      <c r="G92" s="155">
        <f t="shared" si="3"/>
        <v>19.833333333333332</v>
      </c>
      <c r="H92" s="117" t="s">
        <v>2696</v>
      </c>
      <c r="I92" s="116" t="s">
        <v>163</v>
      </c>
      <c r="J92" s="116" t="s">
        <v>165</v>
      </c>
      <c r="K92" s="118">
        <v>628847681</v>
      </c>
      <c r="L92" s="119" t="s">
        <v>1148</v>
      </c>
      <c r="M92" s="113">
        <v>1</v>
      </c>
      <c r="N92" s="119" t="s">
        <v>27</v>
      </c>
      <c r="O92" s="119" t="s">
        <v>1148</v>
      </c>
      <c r="P92" s="78"/>
    </row>
    <row r="93" spans="1:16" s="7" customFormat="1" ht="24.75" customHeight="1" outlineLevel="1" x14ac:dyDescent="0.25">
      <c r="A93" s="138">
        <v>46</v>
      </c>
      <c r="B93" s="117" t="s">
        <v>2683</v>
      </c>
      <c r="C93" s="119" t="s">
        <v>31</v>
      </c>
      <c r="D93" s="116">
        <v>326</v>
      </c>
      <c r="E93" s="140">
        <v>41091</v>
      </c>
      <c r="F93" s="140">
        <v>41274</v>
      </c>
      <c r="G93" s="155">
        <f t="shared" si="3"/>
        <v>6.1</v>
      </c>
      <c r="H93" s="117" t="s">
        <v>2694</v>
      </c>
      <c r="I93" s="116" t="s">
        <v>163</v>
      </c>
      <c r="J93" s="116" t="s">
        <v>165</v>
      </c>
      <c r="K93" s="118">
        <v>114288792</v>
      </c>
      <c r="L93" s="119" t="s">
        <v>1148</v>
      </c>
      <c r="M93" s="113">
        <v>1</v>
      </c>
      <c r="N93" s="119" t="s">
        <v>27</v>
      </c>
      <c r="O93" s="119" t="s">
        <v>1148</v>
      </c>
      <c r="P93" s="78"/>
    </row>
    <row r="94" spans="1:16" s="7" customFormat="1" ht="24.75" customHeight="1" outlineLevel="1" x14ac:dyDescent="0.25">
      <c r="A94" s="138">
        <v>47</v>
      </c>
      <c r="B94" s="117" t="s">
        <v>2683</v>
      </c>
      <c r="C94" s="119" t="s">
        <v>31</v>
      </c>
      <c r="D94" s="116">
        <v>259</v>
      </c>
      <c r="E94" s="140">
        <v>43313</v>
      </c>
      <c r="F94" s="140">
        <v>43449</v>
      </c>
      <c r="G94" s="155">
        <f t="shared" si="3"/>
        <v>4.5333333333333332</v>
      </c>
      <c r="H94" s="117" t="s">
        <v>2697</v>
      </c>
      <c r="I94" s="116" t="s">
        <v>163</v>
      </c>
      <c r="J94" s="116" t="s">
        <v>165</v>
      </c>
      <c r="K94" s="118">
        <v>188480404</v>
      </c>
      <c r="L94" s="119" t="s">
        <v>1148</v>
      </c>
      <c r="M94" s="113">
        <v>1</v>
      </c>
      <c r="N94" s="119" t="s">
        <v>27</v>
      </c>
      <c r="O94" s="119" t="s">
        <v>1148</v>
      </c>
      <c r="P94" s="78"/>
    </row>
    <row r="95" spans="1:16" s="7" customFormat="1" ht="24.75" customHeight="1" outlineLevel="1" x14ac:dyDescent="0.25">
      <c r="A95" s="139">
        <v>48</v>
      </c>
      <c r="B95" s="117" t="s">
        <v>2683</v>
      </c>
      <c r="C95" s="119" t="s">
        <v>31</v>
      </c>
      <c r="D95" s="116">
        <v>114</v>
      </c>
      <c r="E95" s="140">
        <v>41663</v>
      </c>
      <c r="F95" s="140">
        <v>41973</v>
      </c>
      <c r="G95" s="155">
        <f t="shared" si="3"/>
        <v>10.333333333333334</v>
      </c>
      <c r="H95" s="117" t="s">
        <v>2698</v>
      </c>
      <c r="I95" s="116" t="s">
        <v>163</v>
      </c>
      <c r="J95" s="116" t="s">
        <v>165</v>
      </c>
      <c r="K95" s="118">
        <v>450912303</v>
      </c>
      <c r="L95" s="119" t="s">
        <v>1148</v>
      </c>
      <c r="M95" s="113">
        <v>1</v>
      </c>
      <c r="N95" s="119" t="s">
        <v>27</v>
      </c>
      <c r="O95" s="119" t="s">
        <v>1148</v>
      </c>
      <c r="P95" s="78"/>
    </row>
    <row r="96" spans="1:16" s="7" customFormat="1" ht="24.75" customHeight="1" outlineLevel="1" x14ac:dyDescent="0.25">
      <c r="A96" s="139">
        <v>49</v>
      </c>
      <c r="B96" s="117" t="s">
        <v>2683</v>
      </c>
      <c r="C96" s="119" t="s">
        <v>31</v>
      </c>
      <c r="D96" s="116">
        <v>22</v>
      </c>
      <c r="E96" s="140">
        <v>42027</v>
      </c>
      <c r="F96" s="140">
        <v>42369</v>
      </c>
      <c r="G96" s="155">
        <f t="shared" si="3"/>
        <v>11.4</v>
      </c>
      <c r="H96" s="117" t="s">
        <v>2699</v>
      </c>
      <c r="I96" s="116" t="s">
        <v>163</v>
      </c>
      <c r="J96" s="116" t="s">
        <v>165</v>
      </c>
      <c r="K96" s="118">
        <v>328685700</v>
      </c>
      <c r="L96" s="119" t="s">
        <v>1148</v>
      </c>
      <c r="M96" s="113">
        <v>1</v>
      </c>
      <c r="N96" s="119" t="s">
        <v>27</v>
      </c>
      <c r="O96" s="119" t="s">
        <v>1148</v>
      </c>
      <c r="P96" s="78"/>
    </row>
    <row r="97" spans="1:16" s="7" customFormat="1" ht="24.75" customHeight="1" outlineLevel="1" x14ac:dyDescent="0.25">
      <c r="A97" s="139">
        <v>50</v>
      </c>
      <c r="B97" s="117" t="s">
        <v>2683</v>
      </c>
      <c r="C97" s="119" t="s">
        <v>31</v>
      </c>
      <c r="D97" s="116">
        <v>119</v>
      </c>
      <c r="E97" s="140">
        <v>42034</v>
      </c>
      <c r="F97" s="140">
        <v>42369</v>
      </c>
      <c r="G97" s="155">
        <f t="shared" si="3"/>
        <v>11.166666666666666</v>
      </c>
      <c r="H97" s="117" t="s">
        <v>2700</v>
      </c>
      <c r="I97" s="116" t="s">
        <v>163</v>
      </c>
      <c r="J97" s="116" t="s">
        <v>165</v>
      </c>
      <c r="K97" s="118">
        <v>351780440</v>
      </c>
      <c r="L97" s="119" t="s">
        <v>1148</v>
      </c>
      <c r="M97" s="113">
        <v>1</v>
      </c>
      <c r="N97" s="119" t="s">
        <v>27</v>
      </c>
      <c r="O97" s="119" t="s">
        <v>1148</v>
      </c>
      <c r="P97" s="78"/>
    </row>
    <row r="98" spans="1:16" s="7" customFormat="1" ht="24.75" customHeight="1" outlineLevel="1" x14ac:dyDescent="0.25">
      <c r="A98" s="139">
        <v>51</v>
      </c>
      <c r="B98" s="117" t="s">
        <v>2683</v>
      </c>
      <c r="C98" s="119" t="s">
        <v>31</v>
      </c>
      <c r="D98" s="116">
        <v>141</v>
      </c>
      <c r="E98" s="140">
        <v>42034</v>
      </c>
      <c r="F98" s="140">
        <v>42369</v>
      </c>
      <c r="G98" s="155">
        <f t="shared" si="3"/>
        <v>11.166666666666666</v>
      </c>
      <c r="H98" s="117" t="s">
        <v>2700</v>
      </c>
      <c r="I98" s="116" t="s">
        <v>163</v>
      </c>
      <c r="J98" s="116" t="s">
        <v>165</v>
      </c>
      <c r="K98" s="118">
        <v>617450926</v>
      </c>
      <c r="L98" s="119" t="s">
        <v>1148</v>
      </c>
      <c r="M98" s="113">
        <v>1</v>
      </c>
      <c r="N98" s="119" t="s">
        <v>27</v>
      </c>
      <c r="O98" s="119" t="s">
        <v>1148</v>
      </c>
      <c r="P98" s="78"/>
    </row>
    <row r="99" spans="1:16" s="7" customFormat="1" ht="24.75" customHeight="1" outlineLevel="1" x14ac:dyDescent="0.25">
      <c r="A99" s="139">
        <v>52</v>
      </c>
      <c r="B99" s="117" t="s">
        <v>2683</v>
      </c>
      <c r="C99" s="119" t="s">
        <v>31</v>
      </c>
      <c r="D99" s="116">
        <v>126</v>
      </c>
      <c r="E99" s="140">
        <v>42399</v>
      </c>
      <c r="F99" s="140">
        <v>42735</v>
      </c>
      <c r="G99" s="155">
        <f t="shared" si="3"/>
        <v>11.2</v>
      </c>
      <c r="H99" s="117" t="s">
        <v>2701</v>
      </c>
      <c r="I99" s="116" t="s">
        <v>163</v>
      </c>
      <c r="J99" s="116" t="s">
        <v>165</v>
      </c>
      <c r="K99" s="118">
        <v>339280500</v>
      </c>
      <c r="L99" s="119" t="s">
        <v>1148</v>
      </c>
      <c r="M99" s="113">
        <v>1</v>
      </c>
      <c r="N99" s="119" t="s">
        <v>27</v>
      </c>
      <c r="O99" s="119" t="s">
        <v>1148</v>
      </c>
      <c r="P99" s="78"/>
    </row>
    <row r="100" spans="1:16" s="7" customFormat="1" ht="24.75" customHeight="1" outlineLevel="1" x14ac:dyDescent="0.25">
      <c r="A100" s="139">
        <v>53</v>
      </c>
      <c r="B100" s="117" t="s">
        <v>2683</v>
      </c>
      <c r="C100" s="119" t="s">
        <v>31</v>
      </c>
      <c r="D100" s="116">
        <v>151</v>
      </c>
      <c r="E100" s="140">
        <v>42399</v>
      </c>
      <c r="F100" s="140">
        <v>42674</v>
      </c>
      <c r="G100" s="155">
        <f t="shared" si="3"/>
        <v>9.1666666666666661</v>
      </c>
      <c r="H100" s="117" t="s">
        <v>2701</v>
      </c>
      <c r="I100" s="116" t="s">
        <v>163</v>
      </c>
      <c r="J100" s="116" t="s">
        <v>165</v>
      </c>
      <c r="K100" s="118">
        <v>796330218</v>
      </c>
      <c r="L100" s="119" t="s">
        <v>1148</v>
      </c>
      <c r="M100" s="113">
        <v>1</v>
      </c>
      <c r="N100" s="119" t="s">
        <v>27</v>
      </c>
      <c r="O100" s="119" t="s">
        <v>1148</v>
      </c>
      <c r="P100" s="78"/>
    </row>
    <row r="101" spans="1:16" s="7" customFormat="1" ht="24.75" customHeight="1" outlineLevel="1" x14ac:dyDescent="0.25">
      <c r="A101" s="139">
        <v>54</v>
      </c>
      <c r="B101" s="117" t="s">
        <v>2683</v>
      </c>
      <c r="C101" s="119" t="s">
        <v>31</v>
      </c>
      <c r="D101" s="116">
        <v>700</v>
      </c>
      <c r="E101" s="140">
        <v>42667</v>
      </c>
      <c r="F101" s="140">
        <v>43039</v>
      </c>
      <c r="G101" s="155">
        <f t="shared" si="3"/>
        <v>12.4</v>
      </c>
      <c r="H101" s="117" t="s">
        <v>2702</v>
      </c>
      <c r="I101" s="116" t="s">
        <v>163</v>
      </c>
      <c r="J101" s="116" t="s">
        <v>165</v>
      </c>
      <c r="K101" s="118">
        <v>364142448</v>
      </c>
      <c r="L101" s="119" t="s">
        <v>1148</v>
      </c>
      <c r="M101" s="113">
        <v>1</v>
      </c>
      <c r="N101" s="119" t="s">
        <v>27</v>
      </c>
      <c r="O101" s="119" t="s">
        <v>1148</v>
      </c>
      <c r="P101" s="78"/>
    </row>
    <row r="102" spans="1:16" s="7" customFormat="1" ht="24.75" customHeight="1" outlineLevel="1" x14ac:dyDescent="0.25">
      <c r="A102" s="139">
        <v>55</v>
      </c>
      <c r="B102" s="117" t="s">
        <v>2683</v>
      </c>
      <c r="C102" s="119" t="s">
        <v>31</v>
      </c>
      <c r="D102" s="116">
        <v>784</v>
      </c>
      <c r="E102" s="140">
        <v>42667</v>
      </c>
      <c r="F102" s="140">
        <v>43312</v>
      </c>
      <c r="G102" s="155">
        <f t="shared" si="3"/>
        <v>21.5</v>
      </c>
      <c r="H102" s="117" t="s">
        <v>2698</v>
      </c>
      <c r="I102" s="116" t="s">
        <v>163</v>
      </c>
      <c r="J102" s="116" t="s">
        <v>165</v>
      </c>
      <c r="K102" s="118">
        <v>451290820</v>
      </c>
      <c r="L102" s="119" t="s">
        <v>1148</v>
      </c>
      <c r="M102" s="113">
        <v>1</v>
      </c>
      <c r="N102" s="119" t="s">
        <v>27</v>
      </c>
      <c r="O102" s="119" t="s">
        <v>1148</v>
      </c>
      <c r="P102" s="78"/>
    </row>
    <row r="103" spans="1:16" s="7" customFormat="1" ht="24.75" customHeight="1" outlineLevel="1" x14ac:dyDescent="0.25">
      <c r="A103" s="139">
        <v>56</v>
      </c>
      <c r="B103" s="117" t="s">
        <v>2683</v>
      </c>
      <c r="C103" s="119" t="s">
        <v>31</v>
      </c>
      <c r="D103" s="116">
        <v>189</v>
      </c>
      <c r="E103" s="140">
        <v>42399</v>
      </c>
      <c r="F103" s="140">
        <v>42674</v>
      </c>
      <c r="G103" s="155">
        <f t="shared" si="3"/>
        <v>9.1666666666666661</v>
      </c>
      <c r="H103" s="117" t="s">
        <v>2703</v>
      </c>
      <c r="I103" s="116" t="s">
        <v>163</v>
      </c>
      <c r="J103" s="116" t="s">
        <v>165</v>
      </c>
      <c r="K103" s="118">
        <v>281479500</v>
      </c>
      <c r="L103" s="119" t="s">
        <v>1148</v>
      </c>
      <c r="M103" s="113">
        <v>1</v>
      </c>
      <c r="N103" s="119" t="s">
        <v>27</v>
      </c>
      <c r="O103" s="119" t="s">
        <v>1148</v>
      </c>
      <c r="P103" s="78"/>
    </row>
    <row r="104" spans="1:16" s="7" customFormat="1" ht="24.75" customHeight="1" outlineLevel="1" x14ac:dyDescent="0.25">
      <c r="A104" s="139">
        <v>57</v>
      </c>
      <c r="B104" s="117" t="s">
        <v>2683</v>
      </c>
      <c r="C104" s="119" t="s">
        <v>31</v>
      </c>
      <c r="D104" s="116">
        <v>436</v>
      </c>
      <c r="E104" s="140">
        <v>43085</v>
      </c>
      <c r="F104" s="140">
        <v>43404</v>
      </c>
      <c r="G104" s="155">
        <f t="shared" si="3"/>
        <v>10.633333333333333</v>
      </c>
      <c r="H104" s="117" t="s">
        <v>2704</v>
      </c>
      <c r="I104" s="116" t="s">
        <v>163</v>
      </c>
      <c r="J104" s="116" t="s">
        <v>165</v>
      </c>
      <c r="K104" s="118">
        <v>364616200</v>
      </c>
      <c r="L104" s="119" t="s">
        <v>1148</v>
      </c>
      <c r="M104" s="113">
        <v>1</v>
      </c>
      <c r="N104" s="119" t="s">
        <v>27</v>
      </c>
      <c r="O104" s="119" t="s">
        <v>1148</v>
      </c>
      <c r="P104" s="78"/>
    </row>
    <row r="105" spans="1:16" s="7" customFormat="1" ht="24.75" customHeight="1" outlineLevel="1" x14ac:dyDescent="0.25">
      <c r="A105" s="139">
        <v>58</v>
      </c>
      <c r="B105" s="117" t="s">
        <v>2683</v>
      </c>
      <c r="C105" s="119" t="s">
        <v>31</v>
      </c>
      <c r="D105" s="116">
        <v>222</v>
      </c>
      <c r="E105" s="140">
        <v>43486</v>
      </c>
      <c r="F105" s="140">
        <v>43805</v>
      </c>
      <c r="G105" s="155">
        <f t="shared" si="3"/>
        <v>10.633333333333333</v>
      </c>
      <c r="H105" s="117" t="s">
        <v>2704</v>
      </c>
      <c r="I105" s="116" t="s">
        <v>163</v>
      </c>
      <c r="J105" s="116" t="s">
        <v>165</v>
      </c>
      <c r="K105" s="118">
        <v>356756040</v>
      </c>
      <c r="L105" s="119" t="s">
        <v>1148</v>
      </c>
      <c r="M105" s="113">
        <v>1</v>
      </c>
      <c r="N105" s="119" t="s">
        <v>27</v>
      </c>
      <c r="O105" s="119" t="s">
        <v>1148</v>
      </c>
      <c r="P105" s="78"/>
    </row>
    <row r="106" spans="1:16" s="7" customFormat="1" ht="24.75" customHeight="1" outlineLevel="1" x14ac:dyDescent="0.25">
      <c r="A106" s="139">
        <v>59</v>
      </c>
      <c r="B106" s="117" t="s">
        <v>2683</v>
      </c>
      <c r="C106" s="65" t="s">
        <v>31</v>
      </c>
      <c r="D106" s="63">
        <v>232</v>
      </c>
      <c r="E106" s="140">
        <v>43486</v>
      </c>
      <c r="F106" s="140">
        <v>43805</v>
      </c>
      <c r="G106" s="155">
        <f t="shared" si="3"/>
        <v>10.633333333333333</v>
      </c>
      <c r="H106" s="64" t="s">
        <v>2704</v>
      </c>
      <c r="I106" s="63" t="s">
        <v>163</v>
      </c>
      <c r="J106" s="63" t="s">
        <v>165</v>
      </c>
      <c r="K106" s="66">
        <v>297296700</v>
      </c>
      <c r="L106" s="65" t="s">
        <v>1148</v>
      </c>
      <c r="M106" s="113">
        <v>1</v>
      </c>
      <c r="N106" s="65" t="s">
        <v>27</v>
      </c>
      <c r="O106" s="65" t="s">
        <v>1148</v>
      </c>
      <c r="P106" s="78"/>
    </row>
    <row r="107" spans="1:16" s="7" customFormat="1" ht="24.75" customHeight="1" outlineLevel="1" x14ac:dyDescent="0.25">
      <c r="A107" s="139">
        <v>60</v>
      </c>
      <c r="B107" s="117" t="s">
        <v>2683</v>
      </c>
      <c r="C107" s="65" t="s">
        <v>31</v>
      </c>
      <c r="D107" s="63">
        <v>558</v>
      </c>
      <c r="E107" s="140">
        <v>43449</v>
      </c>
      <c r="F107" s="140">
        <v>43922</v>
      </c>
      <c r="G107" s="155">
        <f t="shared" si="3"/>
        <v>15.766666666666667</v>
      </c>
      <c r="H107" s="64" t="s">
        <v>2698</v>
      </c>
      <c r="I107" s="63" t="s">
        <v>163</v>
      </c>
      <c r="J107" s="63" t="s">
        <v>165</v>
      </c>
      <c r="K107" s="66">
        <v>421607988</v>
      </c>
      <c r="L107" s="65" t="s">
        <v>1148</v>
      </c>
      <c r="M107" s="113">
        <v>1</v>
      </c>
      <c r="N107" s="65" t="s">
        <v>27</v>
      </c>
      <c r="O107" s="65" t="s">
        <v>1148</v>
      </c>
      <c r="P107" s="78"/>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5"/>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2705</v>
      </c>
      <c r="E114" s="140">
        <v>43882</v>
      </c>
      <c r="F114" s="140">
        <v>44196</v>
      </c>
      <c r="G114" s="155">
        <f>IF(AND(E114&lt;&gt;"",F114&lt;&gt;""),((F114-E114)/30),"")</f>
        <v>10.466666666666667</v>
      </c>
      <c r="H114" s="117" t="s">
        <v>2690</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2706</v>
      </c>
      <c r="E115" s="140">
        <v>43885</v>
      </c>
      <c r="F115" s="140">
        <v>44196</v>
      </c>
      <c r="G115" s="155">
        <f t="shared" ref="G115:G116" si="4">IF(AND(E115&lt;&gt;"",F115&lt;&gt;""),((F115-E115)/30),"")</f>
        <v>10.366666666666667</v>
      </c>
      <c r="H115" s="117" t="s">
        <v>2690</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2707</v>
      </c>
      <c r="E116" s="140">
        <v>43885</v>
      </c>
      <c r="F116" s="140">
        <v>44196</v>
      </c>
      <c r="G116" s="155">
        <f t="shared" si="4"/>
        <v>10.366666666666667</v>
      </c>
      <c r="H116" s="117" t="s">
        <v>2690</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2708</v>
      </c>
      <c r="E117" s="140">
        <v>43888</v>
      </c>
      <c r="F117" s="140">
        <v>44196</v>
      </c>
      <c r="G117" s="155">
        <f t="shared" ref="G117:G159" si="5">IF(AND(E117&lt;&gt;"",F117&lt;&gt;""),((F117-E117)/30),"")</f>
        <v>10.266666666666667</v>
      </c>
      <c r="H117" s="117" t="s">
        <v>2690</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2709</v>
      </c>
      <c r="E118" s="140">
        <v>43881</v>
      </c>
      <c r="F118" s="140">
        <v>44196</v>
      </c>
      <c r="G118" s="155">
        <f t="shared" si="5"/>
        <v>10.5</v>
      </c>
      <c r="H118" s="117" t="s">
        <v>2690</v>
      </c>
      <c r="I118" s="63" t="s">
        <v>887</v>
      </c>
      <c r="J118" s="63" t="s">
        <v>929</v>
      </c>
      <c r="K118" s="67">
        <v>926120018</v>
      </c>
      <c r="L118" s="99">
        <f>+IF(AND(K118&gt;0,O118="Ejecución"),(K118/877802)*Tabla28[[#This Row],[% participación]],IF(AND(K118&gt;0,O118&lt;&gt;"Ejecución"),"-",""))</f>
        <v>1055.0443243464927</v>
      </c>
      <c r="M118" s="65" t="s">
        <v>1148</v>
      </c>
      <c r="N118" s="168">
        <f t="shared" ref="N118:N160" si="6">+IF(M118="No",1,IF(M118="Si","Ingrese %",""))</f>
        <v>1</v>
      </c>
      <c r="O118" s="157" t="s">
        <v>1150</v>
      </c>
      <c r="P118" s="78"/>
    </row>
    <row r="119" spans="1:16" s="7" customFormat="1" ht="24.75" customHeight="1" outlineLevel="1" x14ac:dyDescent="0.25">
      <c r="A119" s="139">
        <v>6</v>
      </c>
      <c r="B119" s="156" t="s">
        <v>2665</v>
      </c>
      <c r="C119" s="158" t="s">
        <v>31</v>
      </c>
      <c r="D119" s="63" t="s">
        <v>2710</v>
      </c>
      <c r="E119" s="140">
        <v>43882</v>
      </c>
      <c r="F119" s="140">
        <v>44196</v>
      </c>
      <c r="G119" s="155">
        <f t="shared" si="5"/>
        <v>10.466666666666667</v>
      </c>
      <c r="H119" s="117" t="s">
        <v>2691</v>
      </c>
      <c r="I119" s="63" t="s">
        <v>887</v>
      </c>
      <c r="J119" s="63" t="s">
        <v>954</v>
      </c>
      <c r="K119" s="67">
        <v>660755445</v>
      </c>
      <c r="L119" s="99">
        <f>+IF(AND(K119&gt;0,O119="Ejecución"),(K119/877802)*Tabla28[[#This Row],[% participación]],IF(AND(K119&gt;0,O119&lt;&gt;"Ejecución"),"-",""))</f>
        <v>752.73859594760552</v>
      </c>
      <c r="M119" s="65" t="s">
        <v>1148</v>
      </c>
      <c r="N119" s="168">
        <f t="shared" si="6"/>
        <v>1</v>
      </c>
      <c r="O119" s="157" t="s">
        <v>1150</v>
      </c>
      <c r="P119" s="78"/>
    </row>
    <row r="120" spans="1:16" s="7" customFormat="1" ht="24.75" customHeight="1" outlineLevel="1" x14ac:dyDescent="0.25">
      <c r="A120" s="139">
        <v>7</v>
      </c>
      <c r="B120" s="156" t="s">
        <v>2665</v>
      </c>
      <c r="C120" s="158" t="s">
        <v>31</v>
      </c>
      <c r="D120" s="116" t="s">
        <v>2715</v>
      </c>
      <c r="E120" s="140">
        <v>44169</v>
      </c>
      <c r="F120" s="140">
        <v>44773</v>
      </c>
      <c r="G120" s="155">
        <f t="shared" si="5"/>
        <v>20.133333333333333</v>
      </c>
      <c r="H120" s="117" t="s">
        <v>2714</v>
      </c>
      <c r="I120" s="116" t="s">
        <v>887</v>
      </c>
      <c r="J120" s="63" t="s">
        <v>407</v>
      </c>
      <c r="K120" s="67">
        <v>2409162712</v>
      </c>
      <c r="L120" s="99">
        <f>+IF(AND(K120&gt;0,O120="Ejecución"),(K120/877802)*Tabla28[[#This Row],[% participación]],IF(AND(K120&gt;0,O120&lt;&gt;"Ejecución"),"-",""))</f>
        <v>2744.5400124401631</v>
      </c>
      <c r="M120" s="65" t="s">
        <v>1148</v>
      </c>
      <c r="N120" s="168">
        <f t="shared" si="6"/>
        <v>1</v>
      </c>
      <c r="O120" s="157" t="s">
        <v>1150</v>
      </c>
      <c r="P120" s="78"/>
    </row>
    <row r="121" spans="1:16" s="7" customFormat="1" ht="24.75" customHeight="1" outlineLevel="1" x14ac:dyDescent="0.25">
      <c r="A121" s="139">
        <v>8</v>
      </c>
      <c r="B121" s="156" t="s">
        <v>2665</v>
      </c>
      <c r="C121" s="158" t="s">
        <v>31</v>
      </c>
      <c r="D121" s="63" t="s">
        <v>2713</v>
      </c>
      <c r="E121" s="140">
        <v>44180</v>
      </c>
      <c r="F121" s="140">
        <v>44773</v>
      </c>
      <c r="G121" s="155">
        <f t="shared" si="5"/>
        <v>19.766666666666666</v>
      </c>
      <c r="H121" s="117" t="s">
        <v>2712</v>
      </c>
      <c r="I121" s="116" t="s">
        <v>163</v>
      </c>
      <c r="J121" s="63" t="s">
        <v>165</v>
      </c>
      <c r="K121" s="67">
        <v>4718931023</v>
      </c>
      <c r="L121" s="99">
        <f>+IF(AND(K121&gt;0,O121="Ejecución"),(K121/877802)*Tabla28[[#This Row],[% participación]],IF(AND(K121&gt;0,O121&lt;&gt;"Ejecución"),"-",""))</f>
        <v>5375.8490217611716</v>
      </c>
      <c r="M121" s="65" t="s">
        <v>1148</v>
      </c>
      <c r="N121" s="168">
        <f t="shared" si="6"/>
        <v>1</v>
      </c>
      <c r="O121" s="157" t="s">
        <v>1150</v>
      </c>
      <c r="P121" s="78"/>
    </row>
    <row r="122" spans="1:16" s="7" customFormat="1" ht="24.75" customHeight="1" outlineLevel="1" x14ac:dyDescent="0.25">
      <c r="A122" s="139">
        <v>9</v>
      </c>
      <c r="B122" s="156" t="s">
        <v>2665</v>
      </c>
      <c r="C122" s="158" t="s">
        <v>31</v>
      </c>
      <c r="D122" s="63" t="s">
        <v>2711</v>
      </c>
      <c r="E122" s="140">
        <v>43888</v>
      </c>
      <c r="F122" s="140">
        <v>44196</v>
      </c>
      <c r="G122" s="155">
        <f t="shared" si="5"/>
        <v>10.266666666666667</v>
      </c>
      <c r="H122" s="117" t="s">
        <v>2690</v>
      </c>
      <c r="I122" s="116" t="s">
        <v>1156</v>
      </c>
      <c r="J122" s="63" t="s">
        <v>188</v>
      </c>
      <c r="K122" s="67">
        <v>471756212</v>
      </c>
      <c r="L122" s="99">
        <f>+IF(AND(K122&gt;0,O122="Ejecución"),(K122/877802)*Tabla28[[#This Row],[% participación]],IF(AND(K122&gt;0,O122&lt;&gt;"Ejecución"),"-",""))</f>
        <v>537.42895550477215</v>
      </c>
      <c r="M122" s="65" t="s">
        <v>1148</v>
      </c>
      <c r="N122" s="168">
        <f t="shared" si="6"/>
        <v>1</v>
      </c>
      <c r="O122" s="157" t="s">
        <v>1150</v>
      </c>
      <c r="P122" s="78"/>
    </row>
    <row r="123" spans="1:16" s="7" customFormat="1" ht="24.75" customHeight="1" outlineLevel="1" x14ac:dyDescent="0.25">
      <c r="A123" s="139">
        <v>10</v>
      </c>
      <c r="B123" s="156" t="s">
        <v>2665</v>
      </c>
      <c r="C123" s="158" t="s">
        <v>31</v>
      </c>
      <c r="D123" s="63"/>
      <c r="E123" s="140"/>
      <c r="F123" s="140"/>
      <c r="G123" s="155" t="str">
        <f t="shared" si="5"/>
        <v/>
      </c>
      <c r="H123" s="117"/>
      <c r="I123" s="63"/>
      <c r="J123" s="63"/>
      <c r="K123" s="67"/>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7"/>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7"/>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7"/>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7"/>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7"/>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7"/>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7"/>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7"/>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7"/>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7"/>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7"/>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7"/>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7"/>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7"/>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7"/>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7"/>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7"/>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7"/>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7"/>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7"/>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7"/>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7"/>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7"/>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7"/>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7"/>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7"/>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7"/>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7"/>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7"/>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7"/>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7"/>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7"/>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39">
        <v>43</v>
      </c>
      <c r="B156" s="156" t="s">
        <v>2665</v>
      </c>
      <c r="C156" s="158" t="s">
        <v>31</v>
      </c>
      <c r="D156" s="63"/>
      <c r="E156" s="140"/>
      <c r="F156" s="140"/>
      <c r="G156" s="155" t="str">
        <f t="shared" si="5"/>
        <v/>
      </c>
      <c r="H156" s="64"/>
      <c r="I156" s="63"/>
      <c r="J156" s="63"/>
      <c r="K156" s="67"/>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7"/>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7"/>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7"/>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7"/>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41" t="s">
        <v>2643</v>
      </c>
      <c r="J167" s="242"/>
      <c r="K167" s="242"/>
      <c r="L167" s="242"/>
      <c r="M167" s="242"/>
      <c r="N167" s="242"/>
      <c r="O167" s="243"/>
      <c r="U167" s="51"/>
    </row>
    <row r="168" spans="1:28" x14ac:dyDescent="0.25">
      <c r="A168" s="9"/>
      <c r="B168" s="218" t="s">
        <v>2658</v>
      </c>
      <c r="C168" s="218"/>
      <c r="D168" s="218"/>
      <c r="E168" s="8"/>
      <c r="F168" s="5"/>
      <c r="H168" s="80" t="s">
        <v>2657</v>
      </c>
      <c r="I168" s="241"/>
      <c r="J168" s="242"/>
      <c r="K168" s="242"/>
      <c r="L168" s="242"/>
      <c r="M168" s="242"/>
      <c r="N168" s="242"/>
      <c r="O168" s="243"/>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5"/>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c r="G179" s="160" t="str">
        <f>IF(F179&gt;0,SUM(E179+F179),"")</f>
        <v/>
      </c>
      <c r="H179" s="5"/>
      <c r="I179" s="216" t="s">
        <v>2671</v>
      </c>
      <c r="J179" s="216"/>
      <c r="K179" s="216"/>
      <c r="L179" s="216"/>
      <c r="M179" s="167">
        <v>0.02</v>
      </c>
      <c r="O179" s="8"/>
      <c r="Q179" s="19"/>
      <c r="R179" s="154">
        <f>IF(M179&gt;0,SUM(L179+M179),"")</f>
        <v>0.02</v>
      </c>
      <c r="T179" s="19"/>
      <c r="U179" s="172" t="s">
        <v>1166</v>
      </c>
      <c r="V179" s="172"/>
      <c r="W179" s="172"/>
      <c r="X179" s="24">
        <v>0.02</v>
      </c>
      <c r="Y179" s="159"/>
      <c r="Z179" s="160" t="str">
        <f>IF(Y179&gt;0,SUM(E181+Y179),"")</f>
        <v/>
      </c>
      <c r="AA179" s="19"/>
      <c r="AB179" s="19"/>
    </row>
    <row r="180" spans="1:28" ht="23.45" hidden="1" x14ac:dyDescent="0.3">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45" hidden="1" x14ac:dyDescent="0.3">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45" hidden="1" x14ac:dyDescent="0.3">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197" t="s">
        <v>2628</v>
      </c>
      <c r="L185" s="197"/>
      <c r="M185" s="93">
        <f>+J185*(SUM(K20:K35))</f>
        <v>16166423</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5"/>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2717</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2720</v>
      </c>
      <c r="J211" s="27" t="s">
        <v>2622</v>
      </c>
      <c r="K211" s="143" t="s">
        <v>2721</v>
      </c>
      <c r="L211" s="21"/>
      <c r="M211" s="21"/>
      <c r="N211" s="21"/>
      <c r="O211" s="8"/>
    </row>
    <row r="212" spans="1:15" x14ac:dyDescent="0.25">
      <c r="A212" s="9"/>
      <c r="B212" s="27" t="s">
        <v>2619</v>
      </c>
      <c r="C212" s="142" t="s">
        <v>2717</v>
      </c>
      <c r="D212" s="21"/>
      <c r="G212" s="27" t="s">
        <v>2621</v>
      </c>
      <c r="H212" s="143" t="s">
        <v>2718</v>
      </c>
      <c r="J212" s="27" t="s">
        <v>2623</v>
      </c>
      <c r="K212" s="142"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2020-12-26T23:59:18Z</cp:lastPrinted>
  <dcterms:created xsi:type="dcterms:W3CDTF">2020-10-14T21:57:42Z</dcterms:created>
  <dcterms:modified xsi:type="dcterms:W3CDTF">2020-12-27T00:00:35Z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