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<sst xmlns="http://schemas.openxmlformats.org/spreadsheetml/2006/main" count="3116" uniqueCount="2703">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</sst>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3507441</xdr:colOff>
      <xdr:row>206</xdr:row>
      <xdr:rowOff>89647</xdr:rowOff>
    </xdr:from>
    <xdr:to>
      <xdr:col>3</xdr:col>
      <xdr:colOff>106158</xdr:colOff>
      <xdr:row>209</xdr:row>
      <xdr:rowOff>150627</xdr:rowOff>
    </xdr:to>
    <xdr:pic>
      <xdr:nvPicPr>
        <xdr:cNvPr id="4" name="Imagen 3"/>
        <xdr:cNvPicPr>
          <a:picLocks noChangeAspect="1"/>
        </xdr:cNvPicPr>
      </xdr:nvPicPr>
      <xdr:blipFill>
        <a:blip xmlns:r="http://schemas.openxmlformats.org/officeDocument/2006/relationships" r:embed="rId2"/>
        <a:stretch>
          <a:fillRect/>
        </a:stretch>
      </xdr:blipFill>
      <xdr:spPr>
        <a:xfrm>
          <a:off x="3978088" y="63066706"/>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0" zoomScale="85" zoomScaleNormal="85" zoomScaleSheetLayoutView="40" zoomScalePageLayoutView="40" workbookViewId="0">
      <selection activeCell="M119" sqref="M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2701</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183"/>
      <c r="I20" s="146" t="s">
        <v>453</v>
      </c>
      <c r="J20" s="147" t="s">
        <v>975</v>
      </c>
      <c r="K20" s="148">
        <v>834892389</v>
      </c>
      <c r="L20" s="149"/>
      <c r="M20" s="149">
        <v>44561</v>
      </c>
      <c r="N20" s="132">
        <f>+(M20-L20)/30</f>
        <v>1485.3666666666666</v>
      </c>
      <c r="O20" s="135"/>
      <c r="U20" s="131"/>
      <c r="V20" s="105">
        <f ca="1">NOW()</f>
        <v>44193.93605960648</v>
      </c>
      <c r="W20" s="105">
        <f ca="1">NOW()</f>
        <v>44193.93605960648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HUMANITARIA CAMINO VERDES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3639.896174763785</v>
      </c>
      <c r="M114" s="121" t="s">
        <v>2700</v>
      </c>
      <c r="N114" s="169">
        <v>1</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33395695.560000002</v>
      </c>
      <c r="F185" s="92"/>
      <c r="G185" s="93"/>
      <c r="H185" s="88"/>
      <c r="I185" s="90" t="s">
        <v>2627</v>
      </c>
      <c r="J185" s="162">
        <f>+SUM(M179:M183)</f>
        <v>0.02</v>
      </c>
      <c r="K185" s="199" t="s">
        <v>2628</v>
      </c>
      <c r="L185" s="199"/>
      <c r="M185" s="94">
        <f>+J185*(SUM(K20:K35))</f>
        <v>16697847.780000001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