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<sst xmlns="http://schemas.openxmlformats.org/spreadsheetml/2006/main" count="3140" uniqueCount="2707">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</sst>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Normal="100"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241"/>
      <c r="I20" s="147" t="s">
        <v>163</v>
      </c>
      <c r="J20" s="148" t="s">
        <v>183</v>
      </c>
      <c r="K20" s="149">
        <v>3575762000</v>
      </c>
      <c r="L20" s="150">
        <v>44211</v>
      </c>
      <c r="M20" s="150">
        <v>44561</v>
      </c>
      <c r="N20" s="133">
        <f>+(M20-L20)/30</f>
        <v>11.666666666666666</v>
      </c>
      <c r="O20" s="136"/>
      <c r="U20" s="132"/>
      <c r="V20" s="105">
        <f ca="1">NOW()</f>
        <v>44194.618005787037</v>
      </c>
      <c r="W20" s="105">
        <f ca="1">NOW()</f>
        <v>44194.618005787037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SOCIAL ESFUERZO PROPIO FUNESPRO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2706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0.03</v>
      </c>
      <c r="G179" s="163">
        <f>IF(F179&gt;0,SUM(E179+F179),"")</f>
        <v>0.05</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178788100</v>
      </c>
      <c r="F185" s="92"/>
      <c r="G185" s="93"/>
      <c r="H185" s="88"/>
      <c r="I185" s="90" t="s">
        <v>2627</v>
      </c>
      <c r="J185" s="164">
        <f>+SUM(M179:M183)</f>
        <v>0.02</v>
      </c>
      <c r="K185" s="234" t="s">
        <v>2628</v>
      </c>
      <c r="L185" s="234"/>
      <c r="M185" s="94">
        <f>+J185*(SUM(K20:K35))</f>
        <v>71515240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