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5\"/>
    </mc:Choice>
  </mc:AlternateContent>
  <xr:revisionPtr revIDLastSave="0" documentId="13_ncr:1_{852555FB-F93E-4B1C-9559-8F3EFDDDEFC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<sst xmlns="http://schemas.openxmlformats.org/spreadsheetml/2006/main" count="4549" uniqueCount="2729">
  <si>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</si>
  <si>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</si>
  <si>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</si>
  <si>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</si>
  <si>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</si>
  <si>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</si>
  <si>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</si>
  <si>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</si>
  <si>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</si>
  <si>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</si>
  <si>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</si>
  <si>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</si>
  <si>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</si>
  <si>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</si>
  <si>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</si>
  <si>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</si>
  <si>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</si>
  <si>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</si>
  <si>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</si>
  <si>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</si>
  <si>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</si>
  <si>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</si>
  <si>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</si>
  <si>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</si>
  <si>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</si>
  <si>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</si>
  <si>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</si>
  <si>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</si>
  <si>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</si>
  <si>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</si>
  <si>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</si>
  <si>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</si>
  <si>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</si>
  <si>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</si>
  <si>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</si>
  <si>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</si>
  <si>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</si>
  <si>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</si>
  <si>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</si>
  <si>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</si>
  <si>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</si>
  <si>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</si>
  <si>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</si>
  <si>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</si>
  <si>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</si>
  <si>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</si>
  <si>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</si>
  <si>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</si>
  <si>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</si>
  <si>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</si>
  <si>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</si>
  <si>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</si>
  <si>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</si>
  <si>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</si>
  <si>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</si>
  <si>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</si>
  <si>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</si>
  <si>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</si>
  <si>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</si>
  <si>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</si>
  <si>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</si>
  <si>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</si>
  <si>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</si>
  <si>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</si>
  <si>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</si>
  <si>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</si>
  <si>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</si>
  <si>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</si>
  <si>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</si>
  <si>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</si>
  <si>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</si>
  <si>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</si>
  <si>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</si>
  <si>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</si>
  <si>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</si>
  <si>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</si>
  <si>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</si>
  <si>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</si>
  <si>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</si>
  <si>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</si>
  <si>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</si>
  <si>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</si>
  <si>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</si>
  <si>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</si>
  <si>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</si>
  <si>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</si>
  <si>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</si>
  <si>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</si>
  <si>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</si>
  <si>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</si>
  <si>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</si>
  <si>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</si>
  <si>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</si>
  <si>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</si>
  <si>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</si>
  <si>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</si>
  <si>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</si>
  <si>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</si>
  <si>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</si>
  <si>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</si>
  <si>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</si>
  <si>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</si>
  <si>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</si>
  <si>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</si>
  <si>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</si>
  <si>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</si>
  <si>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</si>
  <si>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</si>
  <si>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</si>
  <si>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</si>
  <si>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</si>
  <si>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</si>
  <si>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</si>
  <si>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</si>
  <si>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</si>
  <si>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</si>
  <si>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</si>
  <si>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</si>
  <si>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</si>
  <si>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</si>
  <si>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</si>
  <si>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</si>
  <si>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</si>
  <si>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</si>
  <si>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</si>
  <si>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</si>
  <si>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</si>
  <si>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</si>
  <si>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</si>
  <si>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</si>
  <si>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</si>
  <si>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</si>
  <si>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</si>
  <si>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</si>
  <si>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</si>
  <si>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</si>
  <si>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</si>
  <si>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</si>
  <si>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</si>
  <si>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</si>
  <si>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</si>
  <si>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</si>
  <si>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</si>
  <si>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</si>
  <si>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</si>
  <si>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</si>
  <si>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</si>
  <si>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</si>
  <si>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</si>
  <si>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</si>
  <si>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</si>
  <si>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</si>
  <si>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</si>
  <si>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</si>
  <si>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</si>
  <si>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</si>
  <si>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</si>
  <si>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</si>
  <si>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</si>
  <si>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</si>
  <si>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</si>
  <si>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</si>
  <si>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</si>
  <si>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</si>
  <si>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</si>
  <si>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</si>
  <si>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</si>
  <si>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</si>
  <si>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</si>
  <si>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</si>
  <si>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</si>
  <si>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</si>
  <si>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</si>
  <si>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</si>
  <si>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</si>
  <si>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</si>
  <si>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</si>
  <si>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</si>
  <si>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</si>
  <si>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</si>
  <si>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</si>
  <si>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</si>
  <si>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</si>
  <si>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</si>
  <si>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</si>
  <si>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</si>
  <si>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</si>
  <si>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</si>
  <si>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</si>
  <si>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</si>
  <si>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</si>
  <si>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</si>
  <si>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</si>
  <si>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</si>
  <si>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</si>
  <si>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</si>
  <si>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</si>
  <si>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</si>
  <si>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</si>
  <si>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</si>
  <si>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</si>
  <si>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</si>
  <si>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</si>
  <si>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</si>
  <si>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</si>
  <si>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</si>
  <si>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</si>
  <si>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</si>
  <si>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</si>
  <si>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</si>
  <si>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</si>
  <si>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</si>
  <si>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</si>
  <si>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</si>
  <si>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</si>
  <si>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</si>
  <si>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</si>
  <si>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</si>
  <si>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</si>
  <si>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</si>
  <si>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</si>
  <si>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</si>
  <si>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</si>
  <si>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</si>
  <si>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</si>
  <si>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</si>
  <si>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</si>
  <si>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</si>
  <si>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</si>
  <si>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</si>
  <si>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</si>
  <si>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</si>
  <si>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</si>
  <si>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</si>
  <si>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</si>
  <si>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</si>
  <si>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</si>
  <si>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</si>
  <si>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</si>
  <si>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</si>
  <si>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</si>
  <si>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</si>
  <si>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</si>
  <si>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</si>
  <si>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</si>
  <si>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</si>
  <si>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</si>
  <si>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</si>
  <si>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</si>
  <si>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</si>
  <si>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</si>
  <si>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</si>
  <si>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</si>
  <si>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</si>
  <si>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</si>
  <si>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</si>
  <si>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</si>
  <si>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</si>
  <si>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</si>
  <si>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</si>
  <si>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</si>
  <si>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</si>
  <si>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</si>
  <si>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</si>
  <si>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</si>
  <si>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</si>
  <si>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</si>
  <si>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</si>
  <si>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</si>
  <si>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</si>
  <si>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</si>
  <si>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</si>
  <si>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</si>
  <si>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</si>
  <si>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</si>
  <si>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</si>
  <si>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</si>
  <si>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</si>
  <si>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</si>
  <si>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</si>
  <si>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</si>
  <si>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</si>
  <si>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</si>
  <si>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</si>
  <si>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</si>
  <si>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</si>
  <si>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</si>
  <si>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</si>
  <si>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</si>
  <si>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</si>
  <si>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</si>
  <si>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</si>
  <si>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</si>
  <si>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</si>
  <si>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</si>
  <si>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</si>
  <si>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</si>
  <si>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</si>
  <si>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</si>
  <si>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</si>
  <si>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</si>
  <si>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</si>
  <si>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</si>
  <si>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</si>
  <si>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</si>
  <si>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</si>
  <si>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</si>
  <si>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</si>
  <si>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</si>
  <si>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</si>
  <si>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</si>
  <si>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</si>
  <si>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</si>
  <si>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</si>
  <si>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</si>
  <si>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</si>
  <si>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</si>
  <si>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</si>
  <si>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</si>
  <si>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</si>
  <si>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</si>
  <si>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</si>
  <si>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</si>
  <si>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</si>
  <si>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</si>
  <si>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</si>
  <si>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</si>
  <si>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</si>
  <si>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</si>
  <si>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</si>
  <si>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</si>
  <si>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</si>
  <si>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</si>
  <si>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</si>
  <si>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</si>
  <si>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</si>
  <si>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</si>
  <si>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</si>
  <si>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</si>
  <si>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</si>
  <si>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</si>
  <si>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</si>
  <si>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</si>
  <si>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</si>
  <si>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</si>
  <si>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</si>
  <si>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</si>
  <si>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</si>
  <si>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</si>
  <si>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</si>
  <si>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</si>
  <si>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</si>
  <si>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</si>
  <si>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</si>
  <si>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</si>
  <si>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</si>
  <si>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</si>
  <si>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</si>
  <si>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</si>
  <si>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</si>
  <si>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</si>
  <si>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</si>
  <si>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</si>
  <si>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</si>
  <si>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</si>
  <si>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</si>
  <si>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</si>
  <si>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</si>
  <si>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</si>
  <si>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</si>
  <si>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</si>
  <si>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</si>
  <si>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</si>
  <si>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</si>
  <si>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</si>
  <si>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</si>
  <si>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</si>
  <si>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</si>
  <si>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</si>
  <si>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</si>
  <si>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</si>
  <si>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</si>
  <si>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</si>
  <si>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</si>
  <si>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</si>
  <si>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</si>
  <si>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</si>
  <si>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</si>
  <si>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</si>
  <si>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</si>
  <si>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</si>
  <si>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</si>
  <si>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</si>
  <si>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</si>
  <si>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</si>
  <si>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</si>
  <si>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</si>
  <si>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</si>
  <si>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</si>
  <si>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</si>
  <si>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</si>
  <si>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</si>
  <si>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</si>
  <si>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</si>
  <si>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</si>
  <si>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</si>
  <si>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</si>
  <si>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</si>
  <si>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</si>
  <si>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</si>
  <si>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</si>
  <si>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</si>
  <si>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</si>
  <si>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</si>
  <si>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</si>
  <si>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</si>
  <si>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</si>
  <si>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</si>
  <si>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</si>
  <si>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</si>
  <si>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</si>
  <si>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</si>
  <si>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</si>
  <si>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</si>
  <si>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</si>
  <si>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</si>
  <si>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</si>
  <si>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</si>
  <si>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</si>
  <si>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</si>
  <si>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</si>
  <si>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</si>
  <si>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</si>
  <si>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</si>
  <si>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</si>
  <si>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</si>
  <si>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</si>
  <si>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</si>
  <si>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</si>
  <si>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</si>
  <si>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</si>
  <si>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</si>
  <si>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</si>
  <si>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</si>
  <si>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</si>
  <si>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</si>
  <si>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</si>
  <si>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</si>
  <si>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</si>
  <si>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</si>
  <si>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</si>
  <si>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</si>
  <si>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</si>
  <si>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</si>
  <si>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</si>
  <si>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</si>
  <si>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</si>
  <si>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</si>
  <si>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</si>
  <si>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</si>
  <si>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</si>
  <si>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</si>
  <si>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</si>
  <si>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</si>
  <si>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</si>
  <si>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</si>
  <si>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</si>
  <si>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</si>
  <si>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</si>
  <si>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</si>
  <si>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</si>
  <si>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</si>
  <si>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</si>
  <si>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</si>
  <si>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</si>
  <si>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</si>
  <si>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</si>
  <si>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</si>
  <si>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</si>
  <si>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</si>
  <si>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</si>
  <si>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</si>
  <si>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</si>
  <si>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</si>
  <si>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</si>
  <si>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</si>
  <si>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</si>
  <si>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</si>
  <si>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</si>
  <si>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</si>
  <si>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</si>
  <si>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</si>
  <si>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</si>
  <si>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</si>
  <si>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</si>
  <si>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</si>
  <si>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</si>
  <si>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</si>
  <si>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</si>
  <si>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</si>
  <si>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</si>
  <si>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</si>
  <si>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</si>
  <si>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</si>
  <si>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</si>
  <si>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</si>
  <si>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</si>
  <si>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</si>
  <si>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</si>
  <si>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</si>
  <si>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</si>
  <si>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</si>
  <si>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</si>
  <si>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</si>
  <si>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</si>
  <si>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</si>
  <si>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</si>
  <si>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</si>
  <si>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</si>
  <si>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</si>
  <si>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</si>
  <si>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</si>
  <si>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</si>
  <si>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</si>
  <si>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</si>
  <si>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</si>
  <si>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</si>
  <si>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</si>
  <si>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</si>
  <si>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</si>
  <si>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</si>
  <si>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</si>
  <si>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</si>
  <si>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</si>
  <si>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</si>
  <si>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</si>
  <si>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</si>
  <si>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</si>
  <si>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</si>
  <si>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</si>
  <si>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</si>
  <si>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</si>
  <si>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</si>
  <si>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</si>
  <si>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</si>
  <si>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</si>
  <si>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</si>
  <si>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</si>
  <si>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</si>
  <si>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</si>
  <si>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</si>
  <si>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</si>
  <si>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</si>
  <si>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</si>
  <si>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</si>
  <si>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</si>
  <si>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</si>
  <si>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</si>
  <si>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</si>
  <si>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</si>
  <si>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</si>
  <si>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</si>
  <si>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</si>
  <si>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</si>
  <si>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</si>
  <si>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</si>
  <si>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</si>
  <si>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</si>
  <si>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</si>
  <si>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</si>
  <si>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</si>
  <si>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</si>
  <si>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</si>
  <si>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</si>
  <si>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</si>
  <si>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</si>
  <si>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</si>
  <si>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</si>
  <si>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</si>
  <si>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</si>
  <si>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</si>
  <si>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</si>
  <si>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</si>
  <si>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</si>
  <si>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</si>
  <si>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</si>
  <si>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</si>
  <si>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</si>
  <si>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</si>
  <si>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</si>
  <si>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</si>
  <si>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</si>
  <si>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</si>
  <si>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</si>
  <si>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</si>
  <si>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</si>
  <si>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</si>
  <si>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</si>
  <si>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</si>
  <si>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</si>
  <si>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</si>
  <si>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</si>
  <si>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</si>
  <si>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</si>
  <si>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</si>
  <si>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</si>
  <si>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</si>
  <si>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</si>
  <si>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</si>
  <si>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</si>
  <si>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</si>
  <si>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</si>
  <si>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</si>
  <si>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</si>
  <si>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</si>
  <si>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</si>
  <si>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</si>
  <si>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</si>
  <si>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</si>
  <si>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</si>
  <si>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</si>
  <si>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</si>
  <si>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</si>
  <si>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</si>
  <si>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</si>
  <si>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</si>
  <si>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</si>
  <si>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</si>
  <si>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</si>
  <si>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</si>
  <si>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</si>
  <si>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</si>
  <si>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</si>
  <si>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</si>
  <si>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</si>
  <si>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</si>
  <si>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</si>
  <si>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</si>
  <si>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</si>
  <si>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</si>
  <si>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</si>
  <si>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</si>
  <si>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</si>
  <si>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</si>
  <si>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</si>
  <si>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</si>
  <si>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</si>
  <si>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</si>
  <si>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</si>
  <si>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</si>
  <si>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</si>
  <si>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</si>
  <si>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</si>
  <si>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</si>
  <si>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</si>
  <si>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</si>
  <si>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</si>
  <si>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</si>
  <si>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</si>
  <si>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</si>
  <si>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</si>
  <si>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</si>
  <si>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</si>
  <si>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</si>
  <si>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</si>
  <si>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</si>
  <si>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</si>
  <si>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</si>
  <si>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</si>
  <si>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</si>
  <si>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</si>
  <si>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</si>
  <si>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</si>
  <si>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</si>
  <si>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</si>
  <si>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</si>
  <si>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</si>
  <si>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</si>
  <si>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</si>
  <si>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</si>
  <si>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</si>
  <si>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</si>
  <si>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</si>
  <si>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</si>
  <si>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</si>
  <si>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</si>
  <si>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</si>
  <si>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</si>
  <si>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</si>
  <si>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</si>
  <si>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</si>
  <si>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</si>
  <si>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</si>
  <si>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</si>
  <si>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</si>
  <si>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</si>
  <si>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</si>
  <si>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</si>
  <si>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</si>
  <si>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</si>
  <si>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</si>
  <si>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</si>
  <si>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</si>
  <si>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</si>
  <si>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</si>
  <si>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</si>
  <si>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</si>
  <si>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</si>
  <si>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</si>
  <si>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</si>
  <si>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</si>
  <si>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</si>
  <si>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</si>
  <si>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</si>
  <si>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</si>
  <si>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</si>
  <si>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</si>
  <si>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</si>
  <si>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</si>
  <si>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</si>
  <si>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</si>
  <si>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</si>
  <si>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</si>
  <si>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</si>
  <si>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</si>
  <si>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</si>
  <si>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</si>
  <si>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</si>
  <si>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</si>
  <si>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</si>
  <si>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</si>
  <si>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</si>
  <si>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</si>
  <si>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</si>
  <si>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</si>
  <si>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</si>
  <si>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</si>
  <si>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</si>
  <si>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</si>
  <si>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</si>
  <si>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</si>
  <si>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</si>
  <si>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</si>
  <si>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</si>
  <si>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</si>
  <si>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</si>
  <si>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</si>
  <si>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</si>
  <si>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</si>
  <si>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</si>
  <si>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</si>
  <si>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</si>
  <si>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</si>
  <si>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</si>
  <si>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</si>
  <si>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</si>
  <si>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</si>
  <si>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</si>
  <si>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</si>
  <si>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</si>
  <si>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</si>
  <si>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</si>
  <si>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</si>
  <si>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</si>
  <si>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</si>
  <si>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</si>
  <si>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</si>
  <si>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</si>
  <si>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</si>
  <si>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</si>
  <si>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</si>
  <si>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</si>
  <si>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</si>
  <si>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</si>
  <si>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</si>
  <si>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</si>
  <si>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</si>
  <si>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</si>
  <si>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</si>
  <si>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</si>
  <si>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</si>
  <si>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</si>
  <si>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</si>
  <si>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</si>
  <si>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</si>
  <si>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</si>
  <si>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</si>
  <si>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</si>
  <si>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</si>
  <si>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</si>
  <si>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</si>
  <si>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</si>
  <si>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</si>
  <si>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</si>
  <si>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</si>
  <si>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</si>
  <si>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</si>
  <si>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</si>
  <si>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</si>
  <si>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</si>
  <si>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</si>
  <si>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</si>
  <si>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</si>
  <si>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</si>
  <si>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</si>
  <si>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</si>
  <si>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</si>
  <si>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</si>
  <si>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</si>
  <si>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</si>
  <si>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</si>
  <si>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</si>
  <si>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</si>
  <si>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</si>
  <si>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</si>
  <si>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</si>
  <si>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</si>
  <si>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</si>
  <si>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</si>
  <si>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</si>
  <si>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</si>
  <si>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</si>
  <si>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</si>
  <si>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</si>
  <si>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</si>
  <si>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</si>
  <si>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</si>
  <si>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</si>
  <si>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</si>
  <si>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</si>
  <si>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</si>
  <si>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</si>
  <si>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</si>
  <si>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</si>
  <si>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</si>
  <si>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</si>
  <si>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</si>
  <si>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</si>
  <si>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</si>
  <si>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</si>
  <si>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</si>
  <si>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</si>
  <si>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</si>
  <si>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</si>
  <si>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</si>
  <si>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</si>
  <si>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</si>
  <si>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</si>
  <si>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</si>
  <si>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</si>
  <si>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</si>
  <si>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</si>
  <si>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</si>
  <si>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</si>
  <si>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</si>
  <si>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</si>
  <si>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</si>
  <si>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</si>
  <si>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</si>
  <si>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</si>
  <si>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</si>
  <si>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</si>
  <si>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</si>
  <si>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</si>
  <si>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</si>
  <si>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</si>
  <si>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</si>
  <si>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</si>
  <si>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</si>
  <si>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</si>
  <si>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</si>
  <si>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</si>
  <si>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</si>
  <si>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</si>
  <si>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</si>
  <si>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</si>
  <si>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</si>
  <si>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</si>
  <si>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</si>
  <si>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</si>
  <si>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</si>
  <si>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</si>
  <si>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</si>
  <si>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</si>
  <si>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</si>
  <si>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</si>
  <si>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</si>
  <si>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</si>
  <si>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</si>
  <si>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</si>
  <si>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</si>
  <si>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</si>
  <si>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</si>
  <si>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</si>
  <si>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</si>
  <si>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</si>
  <si>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</si>
  <si>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</si>
  <si>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</si>
  <si>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</si>
  <si>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</si>
  <si>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</si>
  <si>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</si>
  <si>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</si>
  <si>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</si>
  <si>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</si>
  <si>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</si>
  <si>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</si>
  <si>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</si>
  <si>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</si>
  <si>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</si>
  <si>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</si>
  <si>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</si>
  <si>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</si>
  <si>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</si>
  <si>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</si>
  <si>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</si>
  <si>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</si>
  <si>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</si>
  <si>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</si>
  <si>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</si>
  <si>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</si>
  <si>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</si>
  <si>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</si>
  <si>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</si>
  <si>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</si>
  <si>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</si>
  <si>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</si>
  <si>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</si>
  <si>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</si>
  <si>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</si>
  <si>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</si>
  <si>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</si>
  <si>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</si>
  <si>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</si>
  <si>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</si>
  <si>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</si>
  <si>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</si>
  <si>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</si>
  <si>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</si>
  <si>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</si>
  <si>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</si>
  <si>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</si>
  <si>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</si>
  <si>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</si>
  <si>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</si>
  <si>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</si>
  <si>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</si>
  <si>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</si>
  <si>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</si>
  <si>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</si>
  <si>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</si>
  <si>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</si>
  <si>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</si>
  <si>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</si>
  <si>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</si>
  <si>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</si>
  <si>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</si>
  <si>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</si>
  <si>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</si>
  <si>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</si>
  <si>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</si>
  <si>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</si>
  <si>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</si>
  <si>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</si>
  <si>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</si>
  <si>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</si>
  <si>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</si>
  <si>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</si>
  <si>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</si>
  <si>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</si>
  <si>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</si>
  <si>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</si>
  <si>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</si>
  <si>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</si>
  <si>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</si>
  <si>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</si>
  <si>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</si>
  <si>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</si>
  <si>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</si>
  <si>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</si>
  <si>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</si>
  <si>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</si>
  <si>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</si>
  <si>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</si>
  <si>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</si>
  <si>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</si>
  <si>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</si>
  <si>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</si>
  <si>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</si>
  <si>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</si>
  <si>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</si>
  <si>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</si>
  <si>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</si>
  <si>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</si>
  <si>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</si>
  <si>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</si>
  <si>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</si>
  <si>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</si>
  <si>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</si>
  <si>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</si>
  <si>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</si>
  <si>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</si>
  <si>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</si>
  <si>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</si>
  <si>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</si>
  <si>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</si>
  <si>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</si>
  <si>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</si>
  <si>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</si>
  <si>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</si>
  <si>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</si>
  <si>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</si>
  <si>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</si>
  <si>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</si>
  <si>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</si>
  <si>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</si>
  <si>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</si>
  <si>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</si>
  <si>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</si>
  <si>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</si>
  <si>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</si>
  <si>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</si>
  <si>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</si>
  <si>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</si>
  <si>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</si>
  <si>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</si>
  <si>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</si>
  <si>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</si>
  <si>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</si>
  <si>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</si>
  <si>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</si>
  <si>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</si>
  <si>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</si>
  <si>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</si>
  <si>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</si>
  <si>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</si>
  <si>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</si>
  <si>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</si>
  <si>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</si>
  <si>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</si>
  <si>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</si>
  <si>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</si>
  <si>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</si>
  <si>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</si>
  <si>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</si>
  <si>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</si>
  <si>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</si>
  <si>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</si>
  <si>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</si>
  <si>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</si>
  <si>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</si>
  <si>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</si>
  <si>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</si>
  <si>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</si>
  <si>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</si>
  <si>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</si>
  <si>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</si>
  <si>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</si>
  <si>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</si>
  <si>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</si>
  <si>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</si>
  <si>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</si>
  <si>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</si>
  <si>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</si>
  <si>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</si>
  <si>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</si>
  <si>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</si>
  <si>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</si>
  <si>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</si>
  <si>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</si>
  <si>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</si>
  <si>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</si>
  <si>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</si>
  <si>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</si>
  <si>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</si>
  <si>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</si>
  <si>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</si>
  <si>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</si>
  <si>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</si>
  <si>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</si>
  <si>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</si>
  <si>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</si>
  <si>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</si>
  <si>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</si>
  <si>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</si>
  <si>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</si>
  <si>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</si>
  <si>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</si>
  <si>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</si>
  <si>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</si>
  <si>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</si>
  <si>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</si>
  <si>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</si>
  <si>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</si>
  <si>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</si>
  <si>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</si>
  <si>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</si>
  <si>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</si>
  <si>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</si>
  <si>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</si>
  <si>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</si>
  <si>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</si>
  <si>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</si>
  <si>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</si>
  <si>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</si>
  <si>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</si>
  <si>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</si>
  <si>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</si>
  <si>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</si>
  <si>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</si>
  <si>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</si>
  <si>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</si>
  <si>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</si>
  <si>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</si>
  <si>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</si>
  <si>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</si>
  <si>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</si>
  <si>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</si>
  <si>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</si>
  <si>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</si>
  <si>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</si>
  <si>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</si>
  <si>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</si>
  <si>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</si>
  <si>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</si>
  <si>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</si>
  <si>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</si>
  <si>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</si>
  <si>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</si>
  <si>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</si>
  <si>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</si>
  <si>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</si>
  <si>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</si>
  <si>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</si>
  <si>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</si>
  <si>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</si>
  <si>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</si>
  <si>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</si>
  <si>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</si>
  <si>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</si>
  <si>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</si>
  <si>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</si>
  <si>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</si>
  <si>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</si>
  <si>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</si>
  <si>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</si>
  <si>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</si>
  <si>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</si>
  <si>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</si>
  <si>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</si>
  <si>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</si>
  <si>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</si>
  <si>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</si>
  <si>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</si>
  <si>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</si>
  <si>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</si>
  <si>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</si>
  <si>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</si>
  <si>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</si>
  <si>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</si>
  <si>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</si>
  <si>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</si>
  <si>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</si>
  <si>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</si>
  <si>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</si>
  <si>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</si>
  <si>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</si>
  <si>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</si>
  <si>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</si>
  <si>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</si>
  <si>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</si>
  <si>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</si>
  <si>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</si>
  <si>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</si>
  <si>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</si>
  <si>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</si>
  <si>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</si>
  <si>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</si>
  <si>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</si>
  <si>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</si>
  <si>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</si>
  <si>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</si>
  <si>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</si>
  <si>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</si>
  <si>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</si>
  <si>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</si>
  <si>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</si>
  <si>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</si>
  <si>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</si>
  <si>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</si>
  <si>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</si>
  <si>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</si>
  <si>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</si>
  <si>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</si>
  <si>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</si>
  <si>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</si>
  <si>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</si>
  <si>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</si>
  <si>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</si>
  <si>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</si>
  <si>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</si>
  <si>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</si>
  <si>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</si>
  <si>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</si>
  <si>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</si>
  <si>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</si>
  <si>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</si>
  <si>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</si>
  <si>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</si>
  <si>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</si>
  <si>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</si>
  <si>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</si>
  <si>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</si>
  <si>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</si>
  <si>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</si>
  <si>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</si>
  <si>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</si>
  <si>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</si>
  <si>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</si>
  <si>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</si>
  <si>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</si>
  <si>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</si>
  <si>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</si>
  <si>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</si>
  <si>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</si>
  <si>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</si>
  <si>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</si>
  <si>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</si>
  <si>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</si>
  <si>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</si>
  <si>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</si>
  <si>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</si>
  <si>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</si>
  <si>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</si>
  <si>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</si>
  <si>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</si>
  <si>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</si>
  <si>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</si>
  <si>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</si>
  <si>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</si>
  <si>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</si>
  <si>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</si>
  <si>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</si>
  <si>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</si>
  <si>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</si>
  <si>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</si>
  <si>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</si>
  <si>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</si>
  <si>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</si>
  <si>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</si>
  <si>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</si>
  <si>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</si>
  <si>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</si>
  <si>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</si>
  <si>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</si>
  <si>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</si>
  <si>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</si>
  <si>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</si>
  <si>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</si>
  <si>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</si>
  <si>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</si>
  <si>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</si>
  <si>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</si>
  <si>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</si>
  <si>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</si>
  <si>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</si>
  <si>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</si>
  <si>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</si>
  <si>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</si>
  <si>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</si>
  <si>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</si>
  <si>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</si>
  <si>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</si>
  <si>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</si>
  <si>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</si>
  <si>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</si>
  <si>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</si>
  <si>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</si>
  <si>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</si>
  <si>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</si>
  <si>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</si>
  <si>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</si>
  <si>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</si>
  <si>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</si>
  <si>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</si>
  <si>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</si>
  <si>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</si>
  <si>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</si>
  <si>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</si>
  <si>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</si>
  <si>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</si>
  <si>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</si>
  <si>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</si>
  <si>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</si>
  <si>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</si>
  <si>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</si>
  <si>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</si>
  <si>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</si>
  <si>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</si>
  <si>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</si>
  <si>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</si>
  <si>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</si>
  <si>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</si>
  <si>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</si>
  <si>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</si>
  <si>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</si>
  <si>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</si>
  <si>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</si>
  <si>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</si>
  <si>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</si>
  <si>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</si>
  <si>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</si>
  <si>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</si>
  <si>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</si>
  <si>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</si>
  <si>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</si>
  <si>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</si>
  <si>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</si>
  <si>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</si>
  <si>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</si>
  <si>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</si>
  <si>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</si>
  <si>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</si>
  <si>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</si>
  <si>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</si>
  <si>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</si>
  <si>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</si>
  <si>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</si>
  <si>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</si>
  <si>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</si>
  <si>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</si>
  <si>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</si>
  <si>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</si>
  <si>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</si>
  <si>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</si>
  <si>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</si>
  <si>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</si>
  <si>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</si>
  <si>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</si>
  <si>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</si>
  <si>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</si>
  <si>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</si>
  <si>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</si>
  <si>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</si>
  <si>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</si>
  <si>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</si>
  <si>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</si>
  <si>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</si>
  <si>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</si>
  <si>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</si>
  <si>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</si>
  <si>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</si>
  <si>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</si>
  <si>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</si>
  <si>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</si>
  <si>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</si>
  <si>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</si>
  <si>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</si>
  <si>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</si>
  <si>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</si>
  <si>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</si>
  <si>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</si>
  <si>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</si>
  <si>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</si>
  <si>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</si>
  <si>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</si>
  <si>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</si>
  <si>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</si>
  <si>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</si>
  <si>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</si>
  <si>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</si>
  <si>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</si>
  <si>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</si>
  <si>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</si>
  <si>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</si>
  <si>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</si>
  <si>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</si>
  <si>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</si>
  <si>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</si>
  <si>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</si>
  <si>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</si>
  <si>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</si>
  <si>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</si>
  <si>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</si>
  <si>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</si>
  <si>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</si>
  <si>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</si>
  <si>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</si>
  <si>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</si>
  <si>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</si>
  <si>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</si>
  <si>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</si>
  <si>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</si>
  <si>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</si>
  <si>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</si>
  <si>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</si>
  <si>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</si>
  <si>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</si>
  <si>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</si>
  <si>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</si>
  <si>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</si>
  <si>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</si>
  <si>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</si>
  <si>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</si>
  <si>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</si>
  <si>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</si>
  <si>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</si>
  <si>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</si>
  <si>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</si>
  <si>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</si>
  <si>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</si>
  <si>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</si>
  <si>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</si>
  <si>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</si>
  <si>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</si>
  <si>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</si>
  <si>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</si>
  <si>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</si>
  <si>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</si>
  <si>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</si>
  <si>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</si>
  <si>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</si>
  <si>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</si>
  <si>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</si>
  <si>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</si>
  <si>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</si>
  <si>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</si>
  <si>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</si>
  <si>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</si>
  <si>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</si>
  <si>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</si>
  <si>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</si>
  <si>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</si>
  <si>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</si>
  <si>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</si>
  <si>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</si>
  <si>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</si>
  <si>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</si>
  <si>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</si>
  <si>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</si>
  <si>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</si>
  <si>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</si>
  <si>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</si>
  <si>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</si>
  <si>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</si>
  <si>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</si>
  <si>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</si>
  <si>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</si>
  <si>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</si>
  <si>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</si>
  <si>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</si>
  <si>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</si>
  <si>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</si>
  <si>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</si>
  <si>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</si>
  <si>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</si>
  <si>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</si>
  <si>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</si>
  <si>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</si>
  <si>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</si>
  <si>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</si>
  <si>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</si>
  <si>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</si>
  <si>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</si>
  <si>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</si>
  <si>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</si>
  <si>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</si>
  <si>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</si>
  <si>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</si>
  <si>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</si>
  <si>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</si>
  <si>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</si>
  <si>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</si>
  <si>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</si>
  <si>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</si>
  <si>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</si>
  <si>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</si>
  <si>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</si>
  <si>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</si>
  <si>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</si>
  <si>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</si>
  <si>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</si>
  <si>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</si>
  <si>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</si>
  <si>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</si>
  <si>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</si>
  <si>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</si>
  <si>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</si>
  <si>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</si>
  <si>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</si>
  <si>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</si>
  <si>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</si>
  <si>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</si>
  <si>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</si>
  <si>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</si>
  <si>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</si>
  <si>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</si>
  <si>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</si>
  <si>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</si>
  <si>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</si>
  <si>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</si>
  <si>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</si>
  <si>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</si>
  <si>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</si>
  <si>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</si>
  <si>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</si>
  <si>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</si>
  <si>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</si>
  <si>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</si>
  <si>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</si>
  <si>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</si>
  <si>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</si>
  <si>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</si>
  <si>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</si>
  <si>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</si>
  <si>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</si>
  <si>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</si>
  <si>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</si>
  <si>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</si>
  <si>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</si>
  <si>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</si>
  <si>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</si>
  <si>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</si>
  <si>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</si>
  <si>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</si>
  <si>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</si>
  <si>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</si>
  <si>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</si>
  <si>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</si>
  <si>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</si>
  <si>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</si>
  <si>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</si>
  <si>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</si>
  <si>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</si>
  <si>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</si>
  <si>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</si>
  <si>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</si>
  <si>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</si>
  <si>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</si>
  <si>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</si>
  <si>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</si>
  <si>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</si>
  <si>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</si>
  <si>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</si>
  <si>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</si>
  <si>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</si>
  <si>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</si>
  <si>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</si>
  <si>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</si>
  <si>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</si>
  <si>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</si>
  <si>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</si>
  <si>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</si>
  <si>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</si>
  <si>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</si>
  <si>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</si>
  <si>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</si>
  <si>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</si>
  <si>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</si>
  <si>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</si>
  <si>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</si>
  <si>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</si>
  <si>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</si>
  <si>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</si>
  <si>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</si>
  <si>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</si>
  <si>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</si>
  <si>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</si>
  <si>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</si>
  <si>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</si>
  <si>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</si>
  <si>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</si>
  <si>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</si>
  <si>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</si>
  <si>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</si>
  <si>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</si>
  <si>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</si>
  <si>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</si>
  <si>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</si>
  <si>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</si>
  <si>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</si>
  <si>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</si>
  <si>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</si>
  <si>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</si>
  <si>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</si>
  <si>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</si>
  <si>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</si>
  <si>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</si>
  <si>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</si>
  <si>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</si>
  <si>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</si>
  <si>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</si>
  <si>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</si>
  <si>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</si>
  <si>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</si>
  <si>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</si>
  <si>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</si>
  <si>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</si>
  <si>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</si>
  <si>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</si>
  <si>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</si>
  <si>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</si>
  <si>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</si>
  <si>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</si>
  <si>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</si>
  <si>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</si>
  <si>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</si>
  <si>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</si>
  <si>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</si>
  <si>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</si>
  <si>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</si>
  <si>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</si>
  <si>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</si>
  <si>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</si>
  <si>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</si>
  <si>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</si>
  <si>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</si>
  <si>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</si>
  <si>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</si>
  <si>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</si>
  <si>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</si>
  <si>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</si>
  <si>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</si>
  <si>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</si>
  <si>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</si>
  <si>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</si>
  <si>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</si>
  <si>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</si>
  <si>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</si>
  <si>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</si>
  <si>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</si>
  <si>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</si>
  <si>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</si>
  <si>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</si>
  <si>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</si>
  <si>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</si>
  <si>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</si>
  <si>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</si>
  <si>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</si>
  <si>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</si>
  <si>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</si>
  <si>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</si>
  <si>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</si>
  <si>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</si>
  <si>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</si>
  <si>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</si>
  <si>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</si>
  <si>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</si>
  <si>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</si>
  <si>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</si>
  <si>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</si>
  <si>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</si>
  <si>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</si>
  <si>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</si>
  <si>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</si>
  <si>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</si>
  <si>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</si>
  <si>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</si>
  <si>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</si>
  <si>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</si>
  <si>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</si>
  <si>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</si>
  <si>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</si>
  <si>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</si>
  <si>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</si>
  <si>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</si>
  <si>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</si>
  <si>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</si>
  <si>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</si>
  <si>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</si>
  <si>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</si>
  <si>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</si>
  <si>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</si>
  <si>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</si>
  <si>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</si>
  <si>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</si>
  <si>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</si>
  <si>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</si>
  <si>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</si>
  <si>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</si>
  <si>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</si>
  <si>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</si>
  <si>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</si>
  <si>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</si>
  <si>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</si>
  <si>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</si>
  <si>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</si>
  <si>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</si>
  <si>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</si>
  <si>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</si>
  <si>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</si>
  <si>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</si>
  <si>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</si>
  <si>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</si>
  <si>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</si>
  <si>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</si>
  <si>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</si>
  <si>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</si>
  <si>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</si>
  <si>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</si>
  <si>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</si>
  <si>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</si>
  <si>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</si>
  <si>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</si>
  <si>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</si>
  <si>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</si>
  <si>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</si>
  <si>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</si>
  <si>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</si>
  <si>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</si>
  <si>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</si>
  <si>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</si>
  <si>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</si>
  <si>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</si>
  <si>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</si>
  <si>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</si>
  <si>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</si>
  <si>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</si>
  <si>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</si>
  <si>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</si>
  <si>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</si>
  <si>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</si>
  <si>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</si>
  <si>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</si>
  <si>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</si>
  <si>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</si>
  <si>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</si>
  <si>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</si>
  <si>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</si>
  <si>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</si>
  <si>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</si>
  <si>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</si>
  <si>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</si>
  <si>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</si>
  <si>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</si>
  <si>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</si>
  <si>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</si>
  <si>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</si>
  <si>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</si>
  <si>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</si>
  <si>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</si>
  <si>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</si>
  <si>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</si>
  <si>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</si>
  <si>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</si>
  <si>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</si>
  <si>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</si>
  <si>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</si>
  <si>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</si>
  <si>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</si>
  <si>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</si>
  <si>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</si>
  <si>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</si>
  <si>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</si>
  <si>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</si>
  <si>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</si>
  <si>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</si>
  <si>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</si>
  <si>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</si>
  <si>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</si>
  <si>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</si>
  <si>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</si>
  <si>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</si>
  <si>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</si>
  <si>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</si>
  <si>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</si>
  <si>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</si>
  <si>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</si>
  <si>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</si>
  <si>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</si>
  <si>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</si>
  <si>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</si>
  <si>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</si>
  <si>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</si>
  <si>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</si>
  <si>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</si>
  <si>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</si>
  <si>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</si>
  <si>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</si>
  <si>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</si>
  <si>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</si>
  <si>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</si>
  <si>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</si>
  <si>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</si>
  <si>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</si>
  <si>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</si>
  <si>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</si>
  <si>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</si>
  <si>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</si>
  <si>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</si>
  <si>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</si>
  <si>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</si>
  <si>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</si>
  <si>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</si>
  <si>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</si>
  <si>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</si>
  <si>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</si>
  <si>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</si>
  <si>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</si>
  <si>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</si>
  <si>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</si>
  <si>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</si>
  <si>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</si>
  <si>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</si>
  <si>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</si>
  <si>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</si>
  <si>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</si>
  <si>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</si>
  <si>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</si>
  <si>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</si>
  <si>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</si>
  <si>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</si>
  <si>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</si>
  <si>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</si>
  <si>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</si>
  <si>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</si>
  <si>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</si>
  <si>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</si>
  <si>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</si>
  <si>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</si>
  <si>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</si>
  <si>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</si>
  <si>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</si>
  <si>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</si>
  <si>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</si>
  <si>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</si>
  <si>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</si>
  <si>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</si>
  <si>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</si>
  <si>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</si>
  <si>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</si>
  <si>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</si>
  <si>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</si>
  <si>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</si>
  <si>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</si>
  <si>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</si>
  <si>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</si>
  <si>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</si>
  <si>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</si>
  <si>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</si>
  <si>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</si>
  <si>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</si>
  <si>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</si>
  <si>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</si>
  <si>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</si>
  <si>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</si>
  <si>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</si>
  <si>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</si>
  <si>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</si>
  <si>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</si>
  <si>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</si>
  <si>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</si>
  <si>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</si>
  <si>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</si>
  <si>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</si>
  <si>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</si>
  <si>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</si>
  <si>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</si>
  <si>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</si>
  <si>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</si>
  <si>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</si>
  <si>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</si>
  <si>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</si>
  <si>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</si>
  <si>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</si>
  <si>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</si>
  <si>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</si>
  <si>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</si>
  <si>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</si>
  <si>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</si>
  <si>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</si>
  <si>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</si>
  <si>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</si>
  <si>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</si>
  <si>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</si>
  <si>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</si>
  <si>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</si>
  <si>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</si>
  <si>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</si>
  <si>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</si>
  <si>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</si>
  <si>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</si>
  <si>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</si>
  <si>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</si>
  <si>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</si>
  <si>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</si>
  <si>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</si>
  <si>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</si>
  <si>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</si>
  <si>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</si>
  <si>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</si>
  <si>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</si>
  <si>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</si>
  <si>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</si>
  <si>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</si>
  <si>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</si>
  <si>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</si>
  <si>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</si>
  <si>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</si>
  <si>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</si>
  <si>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</si>
  <si>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</si>
  <si>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</si>
  <si>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</si>
  <si>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</si>
  <si>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</si>
  <si>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</si>
  <si>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</si>
  <si>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</si>
  <si>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</si>
  <si>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</si>
  <si>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</si>
  <si>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</si>
  <si>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</si>
  <si>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</si>
  <si>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</si>
  <si>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</si>
  <si>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</si>
  <si>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</si>
  <si>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</si>
  <si>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</si>
  <si>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</si>
  <si>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</si>
  <si>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</si>
  <si>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</si>
  <si>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</si>
  <si>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</si>
  <si>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</si>
  <si>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</si>
  <si>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</si>
  <si>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</si>
  <si>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</si>
  <si>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</si>
  <si>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</si>
  <si>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</si>
  <si>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</si>
  <si>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</si>
  <si>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</si>
  <si>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</si>
  <si>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</si>
  <si>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</si>
  <si>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</si>
  <si>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</si>
  <si>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</si>
  <si>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</si>
  <si>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</si>
  <si>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</si>
  <si>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</si>
  <si>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</si>
  <si>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</si>
  <si>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</si>
  <si>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</si>
  <si>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</si>
  <si>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</si>
  <si>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</si>
  <si>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</si>
  <si>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</si>
  <si>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</si>
  <si>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</si>
  <si>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</si>
  <si>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</si>
  <si>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</si>
  <si>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</si>
  <si>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</si>
  <si>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</si>
  <si>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</si>
  <si>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</si>
  <si>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</si>
  <si>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</si>
  <si>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</si>
  <si>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</si>
  <si>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</si>
  <si>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</si>
  <si>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</si>
  <si>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</si>
  <si>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</si>
  <si>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</si>
  <si>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</si>
  <si>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</si>
  <si>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</si>
  <si>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</si>
  <si>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</si>
  <si>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</si>
  <si>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</si>
  <si>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</si>
  <si>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</si>
  <si>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</si>
  <si>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</si>
  <si>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</si>
  <si>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</si>
  <si>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</si>
  <si>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</si>
  <si>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</si>
  <si>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</si>
  <si>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</si>
  <si>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</si>
  <si>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</si>
  <si>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</si>
  <si>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</si>
  <si>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</si>
  <si>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</si>
  <si>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</si>
  <si>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</si>
  <si>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</si>
  <si>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</si>
  <si>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</si>
  <si>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</si>
  <si>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</si>
  <si>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</si>
  <si>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</si>
  <si>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</si>
  <si>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</si>
  <si>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</si>
  <si>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</si>
  <si>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</si>
  <si>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</si>
  <si>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</si>
  <si>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</si>
  <si>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</si>
  <si>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</si>
  <si>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</si>
  <si>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</si>
  <si>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</si>
  <si>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</si>
  <si>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</si>
  <si>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</si>
  <si>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</si>
  <si>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</si>
  <si>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</si>
  <si>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</si>
  <si>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</si>
  <si>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</si>
  <si>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</si>
  <si>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</si>
  <si>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</si>
  <si>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</si>
  <si>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</si>
  <si>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</si>
  <si>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</si>
  <si>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</si>
  <si>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</si>
  <si>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</si>
  <si>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</si>
  <si>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</si>
  <si>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</si>
  <si>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</si>
  <si>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</si>
  <si>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</si>
  <si>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</si>
  <si>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</si>
  <si>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</si>
  <si>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</si>
  <si>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</si>
  <si>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</si>
  <si>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</si>
  <si>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</si>
  <si>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</si>
  <si>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</si>
  <si>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</si>
  <si>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</si>
  <si>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</si>
  <si>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</si>
  <si>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</si>
  <si>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</si>
  <si>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</si>
  <si>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</si>
  <si>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</si>
  <si>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</si>
  <si>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</si>
  <si>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</si>
  <si>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</si>
  <si>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</si>
  <si>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</si>
  <si>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</si>
  <si>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</si>
  <si>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</si>
  <si>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</si>
  <si>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</si>
  <si>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</si>
  <si>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</si>
  <si>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</si>
  <si>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</si>
  <si>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</si>
  <si>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</si>
  <si>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</si>
  <si>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</si>
  <si>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</si>
  <si>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</si>
  <si>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</si>
  <si>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</si>
  <si>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</si>
  <si>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</si>
  <si>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</si>
  <si>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</si>
  <si>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</si>
  <si>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</si>
  <si>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</si>
  <si>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</si>
  <si>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</si>
  <si>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</si>
  <si>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</si>
  <si>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</si>
  <si>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</si>
  <si>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</si>
  <si>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</si>
  <si>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</si>
  <si>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</si>
  <si>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</si>
  <si>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</si>
  <si>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</si>
  <si>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</si>
  <si>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</si>
  <si>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</si>
  <si>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</si>
  <si>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</si>
  <si>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</si>
  <si>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</si>
  <si>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</si>
  <si>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</si>
  <si>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</si>
  <si>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</si>
  <si>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</si>
  <si>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</si>
  <si>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</si>
  <si>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</si>
  <si>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</si>
  <si>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</si>
  <si>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</si>
  <si>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</si>
  <si>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</si>
  <si>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</si>
  <si>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</si>
  <si>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</si>
  <si>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</si>
  <si>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</si>
  <si>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</si>
  <si>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</si>
  <si>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</si>
  <si>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</si>
  <si>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</si>
  <si>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</si>
  <si>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</si>
  <si>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</si>
  <si>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</si>
  <si>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</si>
  <si>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</si>
  <si>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</si>
  <si>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</si>
  <si>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</si>
  <si>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</si>
  <si>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</si>
  <si>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</si>
  <si>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</si>
  <si>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</si>
  <si>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</si>
  <si>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</si>
  <si>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</si>
  <si>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</si>
  <si>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</si>
  <si>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</si>
  <si>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</si>
  <si>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</si>
  <si>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</si>
  <si>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</si>
  <si>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</si>
  <si>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</si>
  <si>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</si>
  <si>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</si>
  <si>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</si>
  <si>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</si>
  <si>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</si>
  <si>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</si>
  <si>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</si>
  <si>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</si>
  <si>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</si>
  <si>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</si>
  <si>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</si>
  <si>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</si>
  <si>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</si>
  <si>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</si>
  <si>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</si>
  <si>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</si>
  <si>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</si>
  <si>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</si>
  <si>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</si>
  <si>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</si>
  <si>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</si>
  <si>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</si>
  <si>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</si>
  <si>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</si>
  <si>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</si>
  <si>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</si>
  <si>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</si>
  <si>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</si>
  <si>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</si>
  <si>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</si>
  <si>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</si>
  <si>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</si>
  <si>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</si>
  <si>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</si>
  <si>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</si>
  <si>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</si>
  <si>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</si>
  <si>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</si>
  <si>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</si>
  <si>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</si>
  <si>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</si>
  <si>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</si>
  <si>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</si>
  <si>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</si>
  <si>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</si>
  <si>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</si>
  <si>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</si>
  <si>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</si>
  <si>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</si>
  <si>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</si>
  <si>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</si>
  <si>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</si>
  <si>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</si>
  <si>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</si>
  <si>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</si>
  <si>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</si>
  <si>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</si>
  <si>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</si>
  <si>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</si>
  <si>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</si>
  <si>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</si>
  <si>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</si>
  <si>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</si>
  <si>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</si>
  <si>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</si>
  <si>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</si>
  <si>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</si>
  <si>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</si>
  <si>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</si>
  <si>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</si>
  <si>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</si>
  <si>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</si>
  <si>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</si>
  <si>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</si>
  <si>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</si>
  <si>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</si>
  <si>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</si>
  <si>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</si>
  <si>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</si>
  <si>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</si>
  <si>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</si>
  <si>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</si>
  <si>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</si>
  <si>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</si>
  <si>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</si>
  <si>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</si>
  <si>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</si>
  <si>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</si>
  <si>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</si>
  <si>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</si>
  <si>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</si>
  <si>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</si>
  <si>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</si>
  <si>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</si>
  <si>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</si>
  <si>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</si>
  <si>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</si>
  <si>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</si>
  <si>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</si>
  <si>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</si>
  <si>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</si>
  <si>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</si>
  <si>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</si>
  <si>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</si>
  <si>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</si>
  <si>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</si>
  <si>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</si>
  <si>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</si>
  <si>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</si>
  <si>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</si>
  <si>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</si>
  <si>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</si>
  <si>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</si>
  <si>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</si>
  <si>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</si>
  <si>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</si>
  <si>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</si>
  <si>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</si>
  <si>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</si>
  <si>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</si>
  <si>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</si>
  <si>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</si>
  <si>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</si>
  <si>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</si>
  <si>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</si>
  <si>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</si>
  <si>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</si>
  <si>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</si>
  <si>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</si>
  <si>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</si>
  <si>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</si>
  <si>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</si>
  <si>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</si>
  <si>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</si>
  <si>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</si>
  <si>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</si>
  <si>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</si>
  <si>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</si>
  <si>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</si>
  <si>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</si>
  <si>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</si>
  <si>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</si>
  <si>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</si>
  <si>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</si>
  <si>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</si>
  <si>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</si>
  <si>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</si>
  <si>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</si>
  <si>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</si>
  <si>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</si>
  <si>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</si>
  <si>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</si>
  <si>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</si>
  <si>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</si>
  <si>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</si>
  <si>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</si>
  <si>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</si>
  <si>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</si>
  <si>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</si>
  <si>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</si>
  <si>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</si>
  <si>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</si>
  <si>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</si>
  <si>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</si>
  <si>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</si>
  <si>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</si>
  <si>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</si>
  <si>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</si>
  <si>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</si>
  <si>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</si>
  <si>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</si>
  <si>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</si>
  <si>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</si>
  <si>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</si>
  <si>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</si>
  <si>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</si>
  <si>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</si>
  <si>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</si>
  <si>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</si>
  <si>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</si>
  <si>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</si>
  <si>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</si>
  <si>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</si>
  <si>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</si>
  <si>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</si>
  <si>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</si>
  <si>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</si>
  <si>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</si>
  <si>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</si>
  <si>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</si>
  <si>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</si>
  <si>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</si>
  <si>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</si>
  <si>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</si>
  <si>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</si>
  <si>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</si>
  <si>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</si>
  <si>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</si>
  <si>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</si>
  <si>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</si>
  <si>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</si>
  <si>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</si>
  <si>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</si>
  <si>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</si>
  <si>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</si>
  <si>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</si>
  <si>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</si>
  <si>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</si>
  <si>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</si>
  <si>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</si>
  <si>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</si>
  <si>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</si>
  <si>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</si>
  <si>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</si>
  <si>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</si>
  <si>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</si>
  <si>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</si>
  <si>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</si>
  <si>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</si>
  <si>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</si>
  <si>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</si>
  <si>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</si>
  <si>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</si>
  <si>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</si>
  <si>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</si>
  <si>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</si>
  <si>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</si>
  <si>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</si>
  <si>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</si>
  <si>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</si>
  <si>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</si>
  <si>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</si>
  <si>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</si>
  <si>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</si>
  <si>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</si>
  <si>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</si>
  <si>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</si>
  <si>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</si>
  <si>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</si>
  <si>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</si>
  <si>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</si>
  <si>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</si>
  <si>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</si>
  <si>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</si>
  <si>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</si>
  <si>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</si>
  <si>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</si>
  <si>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</si>
  <si>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</si>
  <si>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</si>
  <si>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</si>
  <si>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</si>
  <si>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</si>
  <si>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</si>
  <si>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</si>
  <si>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</si>
  <si>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</si>
  <si>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</si>
  <si>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</si>
  <si>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</si>
  <si>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</si>
  <si>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</si>
  <si>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</si>
  <si>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</si>
  <si>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</si>
  <si>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</si>
  <si>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</si>
  <si>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</si>
  <si>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</si>
  <si>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</si>
  <si>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</si>
  <si>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</si>
  <si>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</si>
  <si>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</si>
  <si>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</si>
  <si>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</si>
  <si>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</si>
  <si>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</si>
  <si>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</si>
  <si>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</si>
  <si>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</si>
  <si>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</si>
  <si>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</si>
  <si>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</si>
  <si>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</si>
  <si>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</si>
  <si>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</si>
  <si>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</si>
  <si>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</si>
  <si>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</si>
  <si>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</si>
  <si>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</si>
  <si>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</si>
  <si>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</si>
  <si>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</si>
  <si>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</si>
  <si>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</si>
  <si>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</si>
  <si>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</si>
  <si>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</si>
  <si>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</si>
  <si>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</si>
  <si>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</si>
  <si>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</si>
  <si>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</si>
  <si>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</si>
  <si>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</si>
  <si>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</si>
  <si>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</si>
  <si>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</si>
  <si>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</si>
  <si>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</si>
  <si>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</si>
  <si>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</si>
  <si>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</si>
  <si>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</si>
  <si>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</si>
  <si>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</si>
  <si>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</si>
  <si>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</si>
  <si>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</si>
  <si>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</si>
  <si>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</si>
  <si>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</si>
  <si>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</si>
  <si>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</si>
  <si>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</si>
  <si>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</si>
  <si>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</si>
  <si>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</si>
  <si>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</si>
  <si>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</si>
  <si>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</si>
  <si>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</si>
  <si>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</si>
  <si>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</si>
  <si>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</si>
  <si>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</si>
  <si>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</si>
  <si>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</si>
  <si>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</si>
  <si>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</si>
  <si>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</si>
  <si>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</si>
  <si>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</si>
  <si>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</si>
  <si>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</si>
  <si>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</si>
  <si>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</si>
  <si>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</si>
  <si>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</si>
  <si>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</si>
  <si>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</si>
  <si>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</si>
  <si>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</si>
  <si>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</si>
  <si>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</si>
  <si>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</si>
  <si>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</si>
  <si>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</si>
  <si>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</si>
  <si>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</si>
  <si>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</si>
  <si>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</si>
  <si>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</si>
  <si>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</si>
  <si>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</si>
  <si>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</si>
  <si>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</si>
  <si>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</si>
  <si>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</si>
  <si>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</si>
  <si>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</si>
  <si>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</si>
  <si>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</si>
  <si>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</si>
  <si>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</si>
  <si>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</si>
  <si>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</si>
  <si>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</si>
  <si>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</si>
  <si>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</si>
  <si>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</si>
  <si>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</si>
  <si>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</si>
  <si>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</si>
  <si>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</si>
  <si>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</si>
  <si>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</si>
  <si>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</si>
  <si>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</si>
  <si>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</si>
  <si>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</si>
  <si>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</si>
  <si>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</si>
  <si>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</si>
  <si>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</si>
  <si>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</si>
  <si>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</si>
  <si>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</si>
  <si>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</si>
  <si>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</si>
  <si>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</si>
  <si>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</si>
  <si>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</si>
  <si>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</si>
  <si>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</si>
  <si>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</si>
  <si>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</si>
  <si>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</si>
  <si>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</si>
  <si>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</si>
  <si>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</si>
  <si>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</si>
  <si>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</si>
  <si>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</si>
  <si>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</si>
  <si>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</si>
  <si>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</si>
  <si>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</si>
  <si>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</si>
  <si>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</si>
  <si>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</si>
  <si>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</si>
  <si>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</si>
  <si>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</si>
  <si>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</si>
  <si>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</si>
  <si>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</si>
  <si>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</si>
  <si>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</si>
  <si>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</si>
  <si>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</si>
  <si>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</si>
  <si>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</si>
  <si>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</si>
  <si>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</si>
  <si>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</si>
  <si>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</si>
  <si>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</si>
  <si>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</si>
  <si>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</si>
  <si>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</si>
  <si>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</si>
  <si>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</si>
  <si>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</si>
  <si>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</si>
  <si>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</si>
  <si>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</si>
  <si>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</si>
  <si>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</si>
  <si>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</si>
  <si>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</si>
  <si>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</si>
  <si>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</si>
  <si>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</si>
  <si>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</si>
  <si>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</si>
  <si>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</si>
  <si>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</si>
  <si>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</si>
  <si>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</si>
  <si>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</si>
  <si>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</si>
  <si>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</si>
  <si>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</si>
  <si>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</si>
  <si>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</si>
  <si>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</si>
  <si>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</si>
  <si>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</si>
  <si>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</si>
  <si>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</si>
  <si>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</si>
  <si>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</si>
  <si>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</si>
  <si>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</si>
  <si>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</si>
  <si>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</si>
  <si>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</si>
  <si>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</si>
  <si>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</si>
  <si>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</si>
  <si>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</si>
  <si>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</si>
  <si>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</si>
  <si>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</si>
  <si>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</si>
  <si>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</si>
  <si>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</si>
  <si>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</si>
  <si>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</si>
  <si>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</si>
  <si>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</si>
  <si>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</si>
  <si>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</si>
  <si>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</si>
  <si>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</si>
  <si>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</si>
  <si>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</si>
  <si>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</si>
  <si>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</si>
  <si>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</si>
  <si>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</si>
  <si>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</si>
  <si>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</si>
  <si>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</si>
  <si>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</si>
  <si>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</si>
  <si>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</si>
  <si>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</si>
  <si>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</si>
  <si>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</si>
  <si>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</si>
  <si>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</si>
  <si>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</si>
  <si>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</si>
  <si>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</si>
  <si>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</si>
  <si>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</si>
  <si>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</si>
  <si>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</si>
  <si>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</si>
  <si>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</si>
  <si>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</si>
  <si>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</si>
  <si>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</si>
  <si>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</si>
  <si>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</si>
  <si>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</si>
  <si>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</si>
  <si>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</si>
  <si>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</si>
  <si>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</si>
  <si>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</si>
  <si>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</si>
  <si>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</si>
  <si>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</si>
  <si>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</si>
  <si>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</si>
  <si>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</si>
  <si>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</si>
  <si>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</si>
  <si>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</si>
  <si>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</si>
  <si>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</si>
  <si>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</si>
  <si>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</si>
  <si>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</si>
  <si>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</si>
  <si>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</si>
  <si>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</si>
  <si>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</si>
  <si>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</si>
  <si>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</si>
  <si>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</si>
  <si>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</si>
  <si>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</si>
  <si>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</si>
  <si>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2021-19-10000646</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</si>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</sst>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36" zoomScale="85" zoomScaleNormal="85" zoomScaleSheetLayoutView="40" zoomScalePageLayoutView="40" workbookViewId="0">
      <selection activeCell="J59" sqref="J5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10"/>
      <c r="I20" s="142" t="s">
        <v>421</v>
      </c>
      <c r="J20" s="143" t="s">
        <v>440</v>
      </c>
      <c r="K20" s="144">
        <v>1181067282</v>
      </c>
      <c r="L20" s="145">
        <v>44194</v>
      </c>
      <c r="M20" s="145">
        <v>44561</v>
      </c>
      <c r="N20" s="128">
        <f>+(M20-L20)/30</f>
        <v>12.233333333333333</v>
      </c>
      <c r="O20" s="131"/>
      <c r="U20" s="127"/>
      <c r="V20" s="105">
        <f ca="1">NOW()</f>
        <v>44194.951477546296</v>
      </c>
      <c r="W20" s="105">
        <f ca="1">NOW()</f>
        <v>44194.951477546296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PARA EL DESARROLLO SOCIAL, EDUCATIVO, CULTURAL,AMBIENTAL Y EN SALUD, SOL Y VIDA PARA COLOMBIA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440</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440</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440</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440</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440</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440</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440</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440</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440</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440</v>
      </c>
      <c r="K57" s="118">
        <v>21250000</v>
      </c>
      <c r="L57" s="119" t="s">
        <v>1148</v>
      </c>
      <c r="M57" s="113">
        <v>1</v>
      </c>
      <c r="N57" s="119" t="s">
        <v>27</v>
      </c>
      <c r="O57" s="119" t="s">
        <v>1148</v>
      </c>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36" t="s">
        <v>2675</v>
      </c>
      <c r="J179" s="237"/>
      <c r="K179" s="237"/>
      <c r="L179" s="23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35432018.460000001</v>
      </c>
      <c r="F185" s="93"/>
      <c r="G185" s="94"/>
      <c r="H185" s="89"/>
      <c r="I185" s="91" t="s">
        <v>2632</v>
      </c>
      <c r="J185" s="177">
        <f>M179</f>
        <v>0.02</v>
      </c>
      <c r="K185" s="229" t="s">
        <v>2633</v>
      </c>
      <c r="L185" s="229"/>
      <c r="M185" s="95">
        <f>+J185*K20</f>
        <v>23621345.640000001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112" zoomScale="85" zoomScaleNormal="85" zoomScaleSheetLayoutView="40" zoomScalePageLayoutView="40" workbookViewId="0">
      <selection activeCell="N120" sqref="N1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10"/>
      <c r="I20" s="142" t="s">
        <v>421</v>
      </c>
      <c r="J20" s="143" t="s">
        <v>440</v>
      </c>
      <c r="K20" s="144">
        <v>1181067282</v>
      </c>
      <c r="L20" s="145">
        <v>44194</v>
      </c>
      <c r="M20" s="145">
        <v>44561</v>
      </c>
      <c r="N20" s="128">
        <f>+(M20-L20)/30</f>
        <v>12.233333333333333</v>
      </c>
      <c r="O20" s="131"/>
      <c r="U20" s="127"/>
      <c r="V20" s="105">
        <f ca="1">NOW()</f>
        <v>44194.951477546296</v>
      </c>
      <c r="W20" s="105">
        <f ca="1">NOW()</f>
        <v>44194.951477546296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SOCIAL EL BUEN SAMARITANO</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440</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440</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440</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440</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440</v>
      </c>
      <c r="K52" s="118">
        <v>101568235</v>
      </c>
      <c r="L52" s="119" t="s">
        <v>1148</v>
      </c>
      <c r="M52" s="113">
        <v>1</v>
      </c>
      <c r="N52" s="119" t="s">
        <v>27</v>
      </c>
      <c r="O52" s="119" t="s">
        <v>1148</v>
      </c>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19" t="s">
        <v>2675</v>
      </c>
      <c r="J179" s="220"/>
      <c r="K179" s="220"/>
      <c r="L179" s="221"/>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35432018.460000001</v>
      </c>
      <c r="F185" s="93"/>
      <c r="G185" s="94"/>
      <c r="H185" s="89"/>
      <c r="I185" s="91" t="s">
        <v>2632</v>
      </c>
      <c r="J185" s="177">
        <f>M179</f>
        <v>0.02</v>
      </c>
      <c r="K185" s="229" t="s">
        <v>2633</v>
      </c>
      <c r="L185" s="229"/>
      <c r="M185" s="95">
        <f>+J185*K20</f>
        <v>23621345.640000001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44194.951477546296</v>
      </c>
      <c r="W20" s="105">
        <f ca="1">NOW()</f>
        <v>44194.951477546296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44194.951477546296</v>
      </c>
      <c r="W20" s="105">
        <f ca="1">NOW()</f>
        <v>44194.951477546296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44194.951477546296</v>
      </c>
      <c r="W20" s="105">
        <f ca="1">NOW()</f>
        <v>44194.951477546296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44194.951477546296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44194.951477546296</v>
      </c>
      <c r="W20" s="105">
        <f ca="1">NOW()</f>
        <v>44194.951477546296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