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steban\Desktop\sip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7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<sst xmlns="http://schemas.openxmlformats.org/spreadsheetml/2006/main" count="3116" uniqueCount="2706">
  <si>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</si>
  <si>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</si>
  <si>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</si>
  <si>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</si>
  <si>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</si>
  <si>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</si>
  <si>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</si>
  <si>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</si>
  <si>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</si>
  <si>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</si>
  <si>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</si>
  <si>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</si>
  <si>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</si>
  <si>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</si>
  <si>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</si>
  <si>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</si>
  <si>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</si>
  <si>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</si>
  <si>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</si>
  <si>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</si>
  <si>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</si>
  <si>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</si>
  <si>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</si>
  <si>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</si>
  <si>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</si>
  <si>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</si>
  <si>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</si>
  <si>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</si>
  <si>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</si>
  <si>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</si>
  <si>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</si>
  <si>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</si>
  <si>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</si>
  <si>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</si>
  <si>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</si>
  <si>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</si>
  <si>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</si>
  <si>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</si>
  <si>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</si>
  <si>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</si>
  <si>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</si>
  <si>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</si>
  <si>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</si>
  <si>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</si>
  <si>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</si>
  <si>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</si>
  <si>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</si>
  <si>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</si>
  <si>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</si>
  <si>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</si>
  <si>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</si>
  <si>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</si>
  <si>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</si>
  <si>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</si>
  <si>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</si>
  <si>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</si>
  <si>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</si>
  <si>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</si>
  <si>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</si>
  <si>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</si>
  <si>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</si>
  <si>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</si>
  <si>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</si>
  <si>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</si>
  <si>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</si>
  <si>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</si>
  <si>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</si>
  <si>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</si>
  <si>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</si>
  <si>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</si>
  <si>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</si>
  <si>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</si>
  <si>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</si>
  <si>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</si>
  <si>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</si>
  <si>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</si>
  <si>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</si>
  <si>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</si>
  <si>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</si>
  <si>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</si>
  <si>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</si>
  <si>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</si>
  <si>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</si>
  <si>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</si>
  <si>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</si>
  <si>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</si>
  <si>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</si>
  <si>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</si>
  <si>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</si>
  <si>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</si>
  <si>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</si>
  <si>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</si>
  <si>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</si>
  <si>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</si>
  <si>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</si>
  <si>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</si>
  <si>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</si>
  <si>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</si>
  <si>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</si>
  <si>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</si>
  <si>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</si>
  <si>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</si>
  <si>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</si>
  <si>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</si>
  <si>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</si>
  <si>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</si>
  <si>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</si>
  <si>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</si>
  <si>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</si>
  <si>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</si>
  <si>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</si>
  <si>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</si>
  <si>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</si>
  <si>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</si>
  <si>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</si>
  <si>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</si>
  <si>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</si>
  <si>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</si>
  <si>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</si>
  <si>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</si>
  <si>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</si>
  <si>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</si>
  <si>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</si>
  <si>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</si>
  <si>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</si>
  <si>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</si>
  <si>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</si>
  <si>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</si>
  <si>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</si>
  <si>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</si>
  <si>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</si>
  <si>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</si>
  <si>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</si>
  <si>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</si>
  <si>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</si>
  <si>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</si>
  <si>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</si>
  <si>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</si>
  <si>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</si>
  <si>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</si>
  <si>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</si>
  <si>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</si>
  <si>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</si>
  <si>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</si>
  <si>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</si>
  <si>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</si>
  <si>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</si>
  <si>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</si>
  <si>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</si>
  <si>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</si>
  <si>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</si>
  <si>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</si>
  <si>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</si>
  <si>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</si>
  <si>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</si>
  <si>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</si>
  <si>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</si>
  <si>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</si>
  <si>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</si>
  <si>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</si>
  <si>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</si>
  <si>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</si>
  <si>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</si>
  <si>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</si>
  <si>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</si>
  <si>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</si>
  <si>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</si>
  <si>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</si>
  <si>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</si>
  <si>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</si>
  <si>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</si>
  <si>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</si>
  <si>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</si>
  <si>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</si>
  <si>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</si>
  <si>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</si>
  <si>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</si>
  <si>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</si>
  <si>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</si>
  <si>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</si>
  <si>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</si>
  <si>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</si>
  <si>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</si>
  <si>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</si>
  <si>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</si>
  <si>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</si>
  <si>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</si>
  <si>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</si>
  <si>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</si>
  <si>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</si>
  <si>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</si>
  <si>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</si>
  <si>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</si>
  <si>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</si>
  <si>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</si>
  <si>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</si>
  <si>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</si>
  <si>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</si>
  <si>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</si>
  <si>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</si>
  <si>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</si>
  <si>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</si>
  <si>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</si>
  <si>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</si>
  <si>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</si>
  <si>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</si>
  <si>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</si>
  <si>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</si>
  <si>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</si>
  <si>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</si>
  <si>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</si>
  <si>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</si>
  <si>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</si>
  <si>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</si>
  <si>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</si>
  <si>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</si>
  <si>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</si>
  <si>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</si>
  <si>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</si>
  <si>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</si>
  <si>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</si>
  <si>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</si>
  <si>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</si>
  <si>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</si>
  <si>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</si>
  <si>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</si>
  <si>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</si>
  <si>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</si>
  <si>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</si>
  <si>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</si>
  <si>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</si>
  <si>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</si>
  <si>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</si>
  <si>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</si>
  <si>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</si>
  <si>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</si>
  <si>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</si>
  <si>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</si>
  <si>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</si>
  <si>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</si>
  <si>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</si>
  <si>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</si>
  <si>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</si>
  <si>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</si>
  <si>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</si>
  <si>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</si>
  <si>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</si>
  <si>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</si>
  <si>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</si>
  <si>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</si>
  <si>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</si>
  <si>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</si>
  <si>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</si>
  <si>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</si>
  <si>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</si>
  <si>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</si>
  <si>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</si>
  <si>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</si>
  <si>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</si>
  <si>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</si>
  <si>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</si>
  <si>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</si>
  <si>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</si>
  <si>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</si>
  <si>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</si>
  <si>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</si>
  <si>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</si>
  <si>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</si>
  <si>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</si>
  <si>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</si>
  <si>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</si>
  <si>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</si>
  <si>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</si>
  <si>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</si>
  <si>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</si>
  <si>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</si>
  <si>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</si>
  <si>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</si>
  <si>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</si>
  <si>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</si>
  <si>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</si>
  <si>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</si>
  <si>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</si>
  <si>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</si>
  <si>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</si>
  <si>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</si>
  <si>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</si>
  <si>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</si>
  <si>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</si>
  <si>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</si>
  <si>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</si>
  <si>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</si>
  <si>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</si>
  <si>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</si>
  <si>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</si>
  <si>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</si>
  <si>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</si>
  <si>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</si>
  <si>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</si>
  <si>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</si>
  <si>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</si>
  <si>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</si>
  <si>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</si>
  <si>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</si>
  <si>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</si>
  <si>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</si>
  <si>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</si>
  <si>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</si>
  <si>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</si>
  <si>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</si>
  <si>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</si>
  <si>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</si>
  <si>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</si>
  <si>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</si>
  <si>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</si>
  <si>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</si>
  <si>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</si>
  <si>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</si>
  <si>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</si>
  <si>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</si>
  <si>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</si>
  <si>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</si>
  <si>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</si>
  <si>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</si>
  <si>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</si>
  <si>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</si>
  <si>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</si>
  <si>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</si>
  <si>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</si>
  <si>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</si>
  <si>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</si>
  <si>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</si>
  <si>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</si>
  <si>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</si>
  <si>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</si>
  <si>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</si>
  <si>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</si>
  <si>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</si>
  <si>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</si>
  <si>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</si>
  <si>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</si>
  <si>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</si>
  <si>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</si>
  <si>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</si>
  <si>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</si>
  <si>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</si>
  <si>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</si>
  <si>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</si>
  <si>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</si>
  <si>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</si>
  <si>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</si>
  <si>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</si>
  <si>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</si>
  <si>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</si>
  <si>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</si>
  <si>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</si>
  <si>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</si>
  <si>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</si>
  <si>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</si>
  <si>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</si>
  <si>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</si>
  <si>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</si>
  <si>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</si>
  <si>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</si>
  <si>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</si>
  <si>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</si>
  <si>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</si>
  <si>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</si>
  <si>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</si>
  <si>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</si>
  <si>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</si>
  <si>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</si>
  <si>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</si>
  <si>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</si>
  <si>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</si>
  <si>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</si>
  <si>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</si>
  <si>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</si>
  <si>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</si>
  <si>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</si>
  <si>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</si>
  <si>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</si>
  <si>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</si>
  <si>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</si>
  <si>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</si>
  <si>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</si>
  <si>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</si>
  <si>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</si>
  <si>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</si>
  <si>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</si>
  <si>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</si>
  <si>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</si>
  <si>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</si>
  <si>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</si>
  <si>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</si>
  <si>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</si>
  <si>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</si>
  <si>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</si>
  <si>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</si>
  <si>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</si>
  <si>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</si>
  <si>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</si>
  <si>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</si>
  <si>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</si>
  <si>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</si>
  <si>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</si>
  <si>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</si>
  <si>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</si>
  <si>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</si>
  <si>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</si>
  <si>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</si>
  <si>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</si>
  <si>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</si>
  <si>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</si>
  <si>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</si>
  <si>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</si>
  <si>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</si>
  <si>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</si>
  <si>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</si>
  <si>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</si>
  <si>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</si>
  <si>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</si>
  <si>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</si>
  <si>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</si>
  <si>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</si>
  <si>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</si>
  <si>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</si>
  <si>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</si>
  <si>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</si>
  <si>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</si>
  <si>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</si>
  <si>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</si>
  <si>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</si>
  <si>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</si>
  <si>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</si>
  <si>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</si>
  <si>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</si>
  <si>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</si>
  <si>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</si>
  <si>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</si>
  <si>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</si>
  <si>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</si>
  <si>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</si>
  <si>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</si>
  <si>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</si>
  <si>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</si>
  <si>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</si>
  <si>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</si>
  <si>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</si>
  <si>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</si>
  <si>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</si>
  <si>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</si>
  <si>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</si>
  <si>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</si>
  <si>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</si>
  <si>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</si>
  <si>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</si>
  <si>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</si>
  <si>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</si>
  <si>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</si>
  <si>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</si>
  <si>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</si>
  <si>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</si>
  <si>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</si>
  <si>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</si>
  <si>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</si>
  <si>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</si>
  <si>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</si>
  <si>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</si>
  <si>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</si>
  <si>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</si>
  <si>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</si>
  <si>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</si>
  <si>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</si>
  <si>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</si>
  <si>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</si>
  <si>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</si>
  <si>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</si>
  <si>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</si>
  <si>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</si>
  <si>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</si>
  <si>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</si>
  <si>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</si>
  <si>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</si>
  <si>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</si>
  <si>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</si>
  <si>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</si>
  <si>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</si>
  <si>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</si>
  <si>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</si>
  <si>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</si>
  <si>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</si>
  <si>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</si>
  <si>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</si>
  <si>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</si>
  <si>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</si>
  <si>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</si>
  <si>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</si>
  <si>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</si>
  <si>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</si>
  <si>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</si>
  <si>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</si>
  <si>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</si>
  <si>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</si>
  <si>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</si>
  <si>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</si>
  <si>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</si>
  <si>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</si>
  <si>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</si>
  <si>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</si>
  <si>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</si>
  <si>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</si>
  <si>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</si>
  <si>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</si>
  <si>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</si>
  <si>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</si>
  <si>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</si>
  <si>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</si>
  <si>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</si>
  <si>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</si>
  <si>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</si>
  <si>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</si>
  <si>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</si>
  <si>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</si>
  <si>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</si>
  <si>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</si>
  <si>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</si>
  <si>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</si>
  <si>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</si>
  <si>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</si>
  <si>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</si>
  <si>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</si>
  <si>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</si>
  <si>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</si>
  <si>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</si>
  <si>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</si>
  <si>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</si>
  <si>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</si>
  <si>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</si>
  <si>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</si>
  <si>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</si>
  <si>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</si>
  <si>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</si>
  <si>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</si>
  <si>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</si>
  <si>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</si>
  <si>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</si>
  <si>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</si>
  <si>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</si>
  <si>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</si>
  <si>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</si>
  <si>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</si>
  <si>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</si>
  <si>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</si>
  <si>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</si>
  <si>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</si>
  <si>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</si>
  <si>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</si>
  <si>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</si>
  <si>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</si>
  <si>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</si>
  <si>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</si>
  <si>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</si>
  <si>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</si>
  <si>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</si>
  <si>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</si>
  <si>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</si>
  <si>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</si>
  <si>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</si>
  <si>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</si>
  <si>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</si>
  <si>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</si>
  <si>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</si>
  <si>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</si>
  <si>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</si>
  <si>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</si>
  <si>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</si>
  <si>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</si>
  <si>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</si>
  <si>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</si>
  <si>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</si>
  <si>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</si>
  <si>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</si>
  <si>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</si>
  <si>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</si>
  <si>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</si>
  <si>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</si>
  <si>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</si>
  <si>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</si>
  <si>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</si>
  <si>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</si>
  <si>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</si>
  <si>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</si>
  <si>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</si>
  <si>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</si>
  <si>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</si>
  <si>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</si>
  <si>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</si>
  <si>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</si>
  <si>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</si>
  <si>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</si>
  <si>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</si>
  <si>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</si>
  <si>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</si>
  <si>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</si>
  <si>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</si>
  <si>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</si>
  <si>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</si>
  <si>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</si>
  <si>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</si>
  <si>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</si>
  <si>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</si>
  <si>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</si>
  <si>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</si>
  <si>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</si>
  <si>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</si>
  <si>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</si>
  <si>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</si>
  <si>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</si>
  <si>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</si>
  <si>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</si>
  <si>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</si>
  <si>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</si>
  <si>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</si>
  <si>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</si>
  <si>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</si>
  <si>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</si>
  <si>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</si>
  <si>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</si>
  <si>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</si>
  <si>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</si>
  <si>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</si>
  <si>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</si>
  <si>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</si>
  <si>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</si>
  <si>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</si>
  <si>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</si>
  <si>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</si>
  <si>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</si>
  <si>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</si>
  <si>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</si>
  <si>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</si>
  <si>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</si>
  <si>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</si>
  <si>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</si>
  <si>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</si>
  <si>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</si>
  <si>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</si>
  <si>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</si>
  <si>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</si>
  <si>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</si>
  <si>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</si>
  <si>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</si>
  <si>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</si>
  <si>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</si>
  <si>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</si>
  <si>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</si>
  <si>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</si>
  <si>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</si>
  <si>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</si>
  <si>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</si>
  <si>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</si>
  <si>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</si>
  <si>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</si>
  <si>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</si>
  <si>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</si>
  <si>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</si>
  <si>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</si>
  <si>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</si>
  <si>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</si>
  <si>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</si>
  <si>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</si>
  <si>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</si>
  <si>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</si>
  <si>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</si>
  <si>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</si>
  <si>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</si>
  <si>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</si>
  <si>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</si>
  <si>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</si>
  <si>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</si>
  <si>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</si>
  <si>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</si>
  <si>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</si>
  <si>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</si>
  <si>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</si>
  <si>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</si>
  <si>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</si>
  <si>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</si>
  <si>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</si>
  <si>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</si>
  <si>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</si>
  <si>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</si>
  <si>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</si>
  <si>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</si>
  <si>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</si>
  <si>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</si>
  <si>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</si>
  <si>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</si>
  <si>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</si>
  <si>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</si>
  <si>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</si>
  <si>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</si>
  <si>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</si>
  <si>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</si>
  <si>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</si>
  <si>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</si>
  <si>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</si>
  <si>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</si>
  <si>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</si>
  <si>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</si>
  <si>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</si>
  <si>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</si>
  <si>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</si>
  <si>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</si>
  <si>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</si>
  <si>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</si>
  <si>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</si>
  <si>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</si>
  <si>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</si>
  <si>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</si>
  <si>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</si>
  <si>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</si>
  <si>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</si>
  <si>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</si>
  <si>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</si>
  <si>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</si>
  <si>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</si>
  <si>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</si>
  <si>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</si>
  <si>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</si>
  <si>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</si>
  <si>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</si>
  <si>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</si>
  <si>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</si>
  <si>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</si>
  <si>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</si>
  <si>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</si>
  <si>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</si>
  <si>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</si>
  <si>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</si>
  <si>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</si>
  <si>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</si>
  <si>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</si>
  <si>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</si>
  <si>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</si>
  <si>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</si>
  <si>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</si>
  <si>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</si>
  <si>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</si>
  <si>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</si>
  <si>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</si>
  <si>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</si>
  <si>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</si>
  <si>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</si>
  <si>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</si>
  <si>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</si>
  <si>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</si>
  <si>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</si>
  <si>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</si>
  <si>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</si>
  <si>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</si>
  <si>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</si>
  <si>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</si>
  <si>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</si>
  <si>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</si>
  <si>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</si>
  <si>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</si>
  <si>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</si>
  <si>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</si>
  <si>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</si>
  <si>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</si>
  <si>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</si>
  <si>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</si>
  <si>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</si>
  <si>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</si>
  <si>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</si>
  <si>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</si>
  <si>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</si>
  <si>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</si>
  <si>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</si>
  <si>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</si>
  <si>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</si>
  <si>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</si>
  <si>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</si>
  <si>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</si>
  <si>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</si>
  <si>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</si>
  <si>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</si>
  <si>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</si>
  <si>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</si>
  <si>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</si>
  <si>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</si>
  <si>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</si>
  <si>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</si>
  <si>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</si>
  <si>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</si>
  <si>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</si>
  <si>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</si>
  <si>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</si>
  <si>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</si>
  <si>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</si>
  <si>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</si>
  <si>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</si>
  <si>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</si>
  <si>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</si>
  <si>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</si>
  <si>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</si>
  <si>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</si>
  <si>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</si>
  <si>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</si>
  <si>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</si>
  <si>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</si>
  <si>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</si>
  <si>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</si>
  <si>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</si>
  <si>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</si>
  <si>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</si>
  <si>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</si>
  <si>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</si>
  <si>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</si>
  <si>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</si>
  <si>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</si>
  <si>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</si>
  <si>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</si>
  <si>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</si>
  <si>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</si>
  <si>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</si>
  <si>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</si>
  <si>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</si>
  <si>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</si>
  <si>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</si>
  <si>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</si>
  <si>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</si>
  <si>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</si>
  <si>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</si>
  <si>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</si>
  <si>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</si>
  <si>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</si>
  <si>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</si>
  <si>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</si>
  <si>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</si>
  <si>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</si>
  <si>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</si>
  <si>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</si>
  <si>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</si>
  <si>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</si>
  <si>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</si>
  <si>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</si>
  <si>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</si>
  <si>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</si>
  <si>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</si>
  <si>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</si>
  <si>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</si>
  <si>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</si>
  <si>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</si>
  <si>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</si>
  <si>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</si>
  <si>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</si>
  <si>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</si>
  <si>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</si>
  <si>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</si>
  <si>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</si>
  <si>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</si>
  <si>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</si>
  <si>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</si>
  <si>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</si>
  <si>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</si>
  <si>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</si>
  <si>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</si>
  <si>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</si>
  <si>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</si>
  <si>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</si>
  <si>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</si>
  <si>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</si>
  <si>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</si>
  <si>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</si>
  <si>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</si>
  <si>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</si>
  <si>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</si>
  <si>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</si>
  <si>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</si>
  <si>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</si>
  <si>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</si>
  <si>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</si>
  <si>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</si>
  <si>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</si>
  <si>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</si>
  <si>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</si>
  <si>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</si>
  <si>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</si>
  <si>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</si>
  <si>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</si>
  <si>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</si>
  <si>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</si>
  <si>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</si>
  <si>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</si>
  <si>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</si>
  <si>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</si>
  <si>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</si>
  <si>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</si>
  <si>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</si>
  <si>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</si>
  <si>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</si>
  <si>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</si>
  <si>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</si>
  <si>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</si>
  <si>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</si>
  <si>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</si>
  <si>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</si>
  <si>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</si>
  <si>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</si>
  <si>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</si>
  <si>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</si>
  <si>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</si>
  <si>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</si>
  <si>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</si>
  <si>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</si>
  <si>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</si>
  <si>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</si>
  <si>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</si>
  <si>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</si>
  <si>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</si>
  <si>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</si>
  <si>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</si>
  <si>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</si>
  <si>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</si>
  <si>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</si>
  <si>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</si>
  <si>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</si>
  <si>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</si>
  <si>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</si>
  <si>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</si>
  <si>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</si>
  <si>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</si>
  <si>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</si>
  <si>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</si>
  <si>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</si>
  <si>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</si>
  <si>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</si>
  <si>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</si>
  <si>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</si>
  <si>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</si>
  <si>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</si>
  <si>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</si>
  <si>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</si>
  <si>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</si>
  <si>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</si>
  <si>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</si>
  <si>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</si>
  <si>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</si>
  <si>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</si>
  <si>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</si>
  <si>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</si>
  <si>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</si>
  <si>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</si>
  <si>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</si>
  <si>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</si>
  <si>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</si>
  <si>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</si>
  <si>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</si>
  <si>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</si>
  <si>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</si>
  <si>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</si>
  <si>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</si>
  <si>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</si>
  <si>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</si>
  <si>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</si>
  <si>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</si>
  <si>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</si>
  <si>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</si>
  <si>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</si>
  <si>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</si>
  <si>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</si>
  <si>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</si>
  <si>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</si>
  <si>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</si>
  <si>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</si>
  <si>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</si>
  <si>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</si>
  <si>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</si>
  <si>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</si>
  <si>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</si>
  <si>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</si>
  <si>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</si>
  <si>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</si>
  <si>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</si>
  <si>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</si>
  <si>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</si>
  <si>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</si>
  <si>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</si>
  <si>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</si>
  <si>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</si>
  <si>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</si>
  <si>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</si>
  <si>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</si>
  <si>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</si>
  <si>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</si>
  <si>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</si>
  <si>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</si>
  <si>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</si>
  <si>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</si>
  <si>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</si>
  <si>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</si>
  <si>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</si>
  <si>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</si>
  <si>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</si>
  <si>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</si>
  <si>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</si>
  <si>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</si>
  <si>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</si>
  <si>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</si>
  <si>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</si>
  <si>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</si>
  <si>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</si>
  <si>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</si>
  <si>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</si>
  <si>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</si>
  <si>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</si>
  <si>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</si>
  <si>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</si>
  <si>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</si>
  <si>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</si>
  <si>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</si>
  <si>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</si>
  <si>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</si>
  <si>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</si>
  <si>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</si>
  <si>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</si>
  <si>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</si>
  <si>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</si>
  <si>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</si>
  <si>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</si>
  <si>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</si>
  <si>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</si>
  <si>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</si>
  <si>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</si>
  <si>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</si>
  <si>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</si>
  <si>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</si>
  <si>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</si>
  <si>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</si>
  <si>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</si>
  <si>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</si>
  <si>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</si>
  <si>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</si>
  <si>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</si>
  <si>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</si>
  <si>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</si>
  <si>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</si>
  <si>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</si>
  <si>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</si>
  <si>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</si>
  <si>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</si>
  <si>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</si>
  <si>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</si>
  <si>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</si>
  <si>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</si>
  <si>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</si>
  <si>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</si>
  <si>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</si>
  <si>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</si>
  <si>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</si>
  <si>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</si>
  <si>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</si>
  <si>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</si>
  <si>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</si>
  <si>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</si>
  <si>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</si>
  <si>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</si>
  <si>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</si>
  <si>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</si>
  <si>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</si>
  <si>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</si>
  <si>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</si>
  <si>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</si>
  <si>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</si>
  <si>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</si>
  <si>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</si>
  <si>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</si>
  <si>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</si>
  <si>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</si>
  <si>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</si>
  <si>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</si>
  <si>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</si>
  <si>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</si>
  <si>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</si>
  <si>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</si>
  <si>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</si>
  <si>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</si>
  <si>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</si>
  <si>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</si>
  <si>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</si>
  <si>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</si>
  <si>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</si>
  <si>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</si>
  <si>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</si>
  <si>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</si>
  <si>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</si>
  <si>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</si>
  <si>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</si>
  <si>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</si>
  <si>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</si>
  <si>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</si>
  <si>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</si>
  <si>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</si>
  <si>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</si>
  <si>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</si>
  <si>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</si>
  <si>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</si>
  <si>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</si>
  <si>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</si>
  <si>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</si>
  <si>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</si>
  <si>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</si>
  <si>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</si>
  <si>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</si>
  <si>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</si>
  <si>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</si>
  <si>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</si>
  <si>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</si>
  <si>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</si>
  <si>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</si>
  <si>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</si>
  <si>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</si>
  <si>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</si>
  <si>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</si>
  <si>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</si>
  <si>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</si>
  <si>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</si>
  <si>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</si>
  <si>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</si>
  <si>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</si>
  <si>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</si>
  <si>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</si>
  <si>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</si>
  <si>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</si>
  <si>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</si>
  <si>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</si>
  <si>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</si>
  <si>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</si>
  <si>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</si>
  <si>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</si>
  <si>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</si>
  <si>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</si>
  <si>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</si>
  <si>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</si>
  <si>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</si>
  <si>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</si>
  <si>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</si>
  <si>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</si>
  <si>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</si>
  <si>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</si>
  <si>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</si>
  <si>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</si>
  <si>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</si>
  <si>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</si>
  <si>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</si>
  <si>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</si>
  <si>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</si>
  <si>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</si>
  <si>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</si>
  <si>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</si>
  <si>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</si>
  <si>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</si>
  <si>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</si>
  <si>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</si>
  <si>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</si>
  <si>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</si>
  <si>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</si>
  <si>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</si>
  <si>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</si>
  <si>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</si>
  <si>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</si>
  <si>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</si>
  <si>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</si>
  <si>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</si>
  <si>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</si>
  <si>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</si>
  <si>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</si>
  <si>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</si>
  <si>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</si>
  <si>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</si>
  <si>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</si>
  <si>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</si>
  <si>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</si>
  <si>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</si>
  <si>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</si>
  <si>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</si>
  <si>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</si>
  <si>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</si>
  <si>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</si>
  <si>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</si>
  <si>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</si>
  <si>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</si>
  <si>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</si>
  <si>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</si>
  <si>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</si>
  <si>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</si>
  <si>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</si>
  <si>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</si>
  <si>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</si>
  <si>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</si>
  <si>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</si>
  <si>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</si>
  <si>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</si>
  <si>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</si>
  <si>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</si>
  <si>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</si>
  <si>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</si>
  <si>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</si>
  <si>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</si>
  <si>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</si>
  <si>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</si>
  <si>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</si>
  <si>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</si>
  <si>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</si>
  <si>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</si>
  <si>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</si>
  <si>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</si>
  <si>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</si>
  <si>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</si>
  <si>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</si>
  <si>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</si>
  <si>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</si>
  <si>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</si>
  <si>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</si>
  <si>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</si>
  <si>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</si>
  <si>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</si>
  <si>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</si>
  <si>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</si>
  <si>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</si>
  <si>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</si>
  <si>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</si>
  <si>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</si>
  <si>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</si>
  <si>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</si>
  <si>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</si>
  <si>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</si>
  <si>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</si>
  <si>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</si>
  <si>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</si>
  <si>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</si>
  <si>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</si>
  <si>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</si>
  <si>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</si>
  <si>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</si>
  <si>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</si>
  <si>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</si>
  <si>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</si>
  <si>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</si>
  <si>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</si>
  <si>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</si>
  <si>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</si>
  <si>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</si>
  <si>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</si>
  <si>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</si>
  <si>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</si>
  <si>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</si>
  <si>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</si>
  <si>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</si>
  <si>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</si>
  <si>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</si>
  <si>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</si>
  <si>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</si>
  <si>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</si>
  <si>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</si>
  <si>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</si>
  <si>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</si>
  <si>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</si>
  <si>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</si>
  <si>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</si>
  <si>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</si>
  <si>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</si>
  <si>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</si>
  <si>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</si>
  <si>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</si>
  <si>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</si>
  <si>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</si>
  <si>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</si>
  <si>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</si>
  <si>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</si>
  <si>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</si>
  <si>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</si>
  <si>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</si>
  <si>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</si>
  <si>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</si>
  <si>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</si>
  <si>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</si>
  <si>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</si>
  <si>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</si>
  <si>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</si>
  <si>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</si>
  <si>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</si>
  <si>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</si>
  <si>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</si>
  <si>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</si>
  <si>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</si>
  <si>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</si>
  <si>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</si>
  <si>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</si>
  <si>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</si>
  <si>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</si>
  <si>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</si>
  <si>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</si>
  <si>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</si>
  <si>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</si>
  <si>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</si>
  <si>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</si>
  <si>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</si>
  <si>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</si>
  <si>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</si>
  <si>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</si>
  <si>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</si>
  <si>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</si>
  <si>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</si>
  <si>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</si>
  <si>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</si>
  <si>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</si>
  <si>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</si>
  <si>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</si>
  <si>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</si>
  <si>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</si>
  <si>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</si>
  <si>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</si>
  <si>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</si>
  <si>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</si>
  <si>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</si>
  <si>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</si>
  <si>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</si>
  <si>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</si>
  <si>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</si>
  <si>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</si>
  <si>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</si>
  <si>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</si>
  <si>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</si>
  <si>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</si>
  <si>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</si>
  <si>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</si>
  <si>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</si>
  <si>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</si>
  <si>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</si>
  <si>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</si>
  <si>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</si>
  <si>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</si>
  <si>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</si>
  <si>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</si>
  <si>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</si>
  <si>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</si>
  <si>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</si>
  <si>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</si>
  <si>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</si>
  <si>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</si>
  <si>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</si>
  <si>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</si>
  <si>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</si>
  <si>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</si>
  <si>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</si>
  <si>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</si>
  <si>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</si>
  <si>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</si>
  <si>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</si>
  <si>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</si>
  <si>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</si>
  <si>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</si>
  <si>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</si>
  <si>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</si>
  <si>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</si>
  <si>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</si>
  <si>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</si>
  <si>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</si>
  <si>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</si>
  <si>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</si>
  <si>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</si>
  <si>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</si>
  <si>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</si>
  <si>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</si>
  <si>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</si>
  <si>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</si>
  <si>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</si>
  <si>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</si>
  <si>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</si>
  <si>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</si>
  <si>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</si>
  <si>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</si>
  <si>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</si>
  <si>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</si>
  <si>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</si>
  <si>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</si>
  <si>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</si>
  <si>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</si>
  <si>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</si>
  <si>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</si>
  <si>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</si>
  <si>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</si>
  <si>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</si>
  <si>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</si>
  <si>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</si>
  <si>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</si>
  <si>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</si>
  <si>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</si>
  <si>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</si>
  <si>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</si>
  <si>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</si>
  <si>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</si>
  <si>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</si>
  <si>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</si>
  <si>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</si>
  <si>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</si>
  <si>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</si>
  <si>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</si>
  <si>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</si>
  <si>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</si>
  <si>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</si>
  <si>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</si>
  <si>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</si>
  <si>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</si>
  <si>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</si>
  <si>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</si>
  <si>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</si>
  <si>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</si>
  <si>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</si>
  <si>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</si>
  <si>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</si>
  <si>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</si>
  <si>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</si>
  <si>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</si>
  <si>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</si>
  <si>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</si>
  <si>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</si>
  <si>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</si>
  <si>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</si>
  <si>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</si>
  <si>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</si>
  <si>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</si>
  <si>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</si>
  <si>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</si>
  <si>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</si>
  <si>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</si>
  <si>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</si>
  <si>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</si>
  <si>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</si>
  <si>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</si>
  <si>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</si>
  <si>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</si>
  <si>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</si>
  <si>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</si>
  <si>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</si>
  <si>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</si>
  <si>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</si>
  <si>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</si>
  <si>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</si>
  <si>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</si>
  <si>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</si>
  <si>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</si>
  <si>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</si>
  <si>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</si>
  <si>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</si>
  <si>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</si>
  <si>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</si>
  <si>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</si>
  <si>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</si>
  <si>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</si>
  <si>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</si>
  <si>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</si>
  <si>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</si>
  <si>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</si>
  <si>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</si>
  <si>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</si>
  <si>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</si>
  <si>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</si>
  <si>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</si>
  <si>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</si>
  <si>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</si>
  <si>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</si>
  <si>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</si>
  <si>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</si>
  <si>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</si>
  <si>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</si>
  <si>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</si>
  <si>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</si>
  <si>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</si>
  <si>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</si>
  <si>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</si>
  <si>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</si>
  <si>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</si>
  <si>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</si>
  <si>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</si>
  <si>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</si>
  <si>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</si>
  <si>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</si>
  <si>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</si>
  <si>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</si>
  <si>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</si>
  <si>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</si>
  <si>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</si>
  <si>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</si>
  <si>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</si>
  <si>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</si>
  <si>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</si>
  <si>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</si>
  <si>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</si>
  <si>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</si>
  <si>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</si>
  <si>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</si>
  <si>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</si>
  <si>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</si>
  <si>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</si>
  <si>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</si>
  <si>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</si>
  <si>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</si>
  <si>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</si>
  <si>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</si>
  <si>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</si>
  <si>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</si>
  <si>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</si>
  <si>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</si>
  <si>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</si>
  <si>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</si>
  <si>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</si>
  <si>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</si>
  <si>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</si>
  <si>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</si>
  <si>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</si>
  <si>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</si>
  <si>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</si>
  <si>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</si>
  <si>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</si>
  <si>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</si>
  <si>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</si>
  <si>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</si>
  <si>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</si>
  <si>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</si>
  <si>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</si>
  <si>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</si>
  <si>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</si>
  <si>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</si>
  <si>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</si>
  <si>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</si>
  <si>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</si>
  <si>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</si>
  <si>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</si>
  <si>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</si>
  <si>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</si>
  <si>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</si>
  <si>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</si>
  <si>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</si>
  <si>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</si>
  <si>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</si>
  <si>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</si>
  <si>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</si>
  <si>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</si>
  <si>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</si>
  <si>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</si>
  <si>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</si>
  <si>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</si>
  <si>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</si>
  <si>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</si>
  <si>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</si>
  <si>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</si>
  <si>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</si>
  <si>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</si>
  <si>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</si>
  <si>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</si>
  <si>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</si>
  <si>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</si>
  <si>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</si>
  <si>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</si>
  <si>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</si>
  <si>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</si>
  <si>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</si>
  <si>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</si>
  <si>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</si>
  <si>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</si>
  <si>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</si>
  <si>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</si>
  <si>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</si>
  <si>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</si>
  <si>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</si>
  <si>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</si>
  <si>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</si>
  <si>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</si>
  <si>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</si>
  <si>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</si>
  <si>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</si>
  <si>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</si>
  <si>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</si>
  <si>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</si>
  <si>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</si>
  <si>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</si>
  <si>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</si>
  <si>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</si>
  <si>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</si>
  <si>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</si>
  <si>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</si>
  <si>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</si>
  <si>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</si>
  <si>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</si>
  <si>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</si>
  <si>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</si>
  <si>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</si>
  <si>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</si>
  <si>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</si>
  <si>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</si>
  <si>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</si>
  <si>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</si>
  <si>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</si>
  <si>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</si>
  <si>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</si>
  <si>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</si>
  <si>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</si>
  <si>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</si>
  <si>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</si>
  <si>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</si>
  <si>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</si>
  <si>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</si>
  <si>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</si>
  <si>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</si>
  <si>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</si>
  <si>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</si>
  <si>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</si>
  <si>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</si>
  <si>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</si>
  <si>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</si>
  <si>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</si>
  <si>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</si>
  <si>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</si>
  <si>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</si>
  <si>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</si>
  <si>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</si>
  <si>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</si>
  <si>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</si>
  <si>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</si>
  <si>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</si>
  <si>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</si>
  <si>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</si>
  <si>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</si>
  <si>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</si>
  <si>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</si>
  <si>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</si>
  <si>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</si>
  <si>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</si>
  <si>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</si>
  <si>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</si>
  <si>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</si>
  <si>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</si>
  <si>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</si>
  <si>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</si>
  <si>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</si>
  <si>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</si>
  <si>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</si>
  <si>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</si>
  <si>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</si>
  <si>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</si>
  <si>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</si>
  <si>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</si>
  <si>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</si>
  <si>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</si>
  <si>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</si>
  <si>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</si>
  <si>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</si>
  <si>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</si>
  <si>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</si>
  <si>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</si>
  <si>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</si>
  <si>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</si>
  <si>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</si>
  <si>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</si>
  <si>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</si>
  <si>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</si>
  <si>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</si>
  <si>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</si>
  <si>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</si>
  <si>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</si>
  <si>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</si>
  <si>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</si>
  <si>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</si>
  <si>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</si>
  <si>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</si>
  <si>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</si>
  <si>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</si>
  <si>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</si>
  <si>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</si>
  <si>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</si>
  <si>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</si>
  <si>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</si>
  <si>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</si>
  <si>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</si>
  <si>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</si>
  <si>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</si>
  <si>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</si>
  <si>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</si>
  <si>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</si>
  <si>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</si>
  <si>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</si>
  <si>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</si>
  <si>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</si>
  <si>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</si>
  <si>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</si>
  <si>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</si>
  <si>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</si>
  <si>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</si>
  <si>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</si>
  <si>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</si>
  <si>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</si>
  <si>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</si>
  <si>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</si>
  <si>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</si>
  <si>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</si>
  <si>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</si>
  <si>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</si>
  <si>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</si>
  <si>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</si>
  <si>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</si>
  <si>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</si>
  <si>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</si>
  <si>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</si>
  <si>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</si>
  <si>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</si>
  <si>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</si>
  <si>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</si>
  <si>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</si>
  <si>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</si>
  <si>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</si>
  <si>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</si>
  <si>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</si>
  <si>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</si>
  <si>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</si>
  <si>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</si>
  <si>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</si>
  <si>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</si>
  <si>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</si>
  <si>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</si>
  <si>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</si>
  <si>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</si>
  <si>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</si>
  <si>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</si>
  <si>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</si>
  <si>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</si>
  <si>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</si>
  <si>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</si>
  <si>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</si>
  <si>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</si>
  <si>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</si>
  <si>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</si>
  <si>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</si>
  <si>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</si>
  <si>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</si>
  <si>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</si>
  <si>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</si>
  <si>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</si>
  <si>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</si>
  <si>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</si>
  <si>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</si>
  <si>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</si>
  <si>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</si>
  <si>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</si>
  <si>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</si>
  <si>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</si>
  <si>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</si>
  <si>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</si>
  <si>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</si>
  <si>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</si>
  <si>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</si>
  <si>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</si>
  <si>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</si>
  <si>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</si>
  <si>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</si>
  <si>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</si>
  <si>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</si>
  <si>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</si>
  <si>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</si>
  <si>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</si>
  <si>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</si>
  <si>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</si>
  <si>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</si>
  <si>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</si>
  <si>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</si>
  <si>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</si>
  <si>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</si>
  <si>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</si>
  <si>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</si>
  <si>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</si>
  <si>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</si>
  <si>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</si>
  <si>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</si>
  <si>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</si>
  <si>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</si>
  <si>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</si>
  <si>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</si>
  <si>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</si>
  <si>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</si>
  <si>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</si>
  <si>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</si>
  <si>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</si>
  <si>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</si>
  <si>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</si>
  <si>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</si>
  <si>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</si>
  <si>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</si>
  <si>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</si>
  <si>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</si>
  <si>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</si>
  <si>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</si>
  <si>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</si>
  <si>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</si>
  <si>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</si>
  <si>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</si>
  <si>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</si>
  <si>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</si>
  <si>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</si>
  <si>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</si>
  <si>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</si>
  <si>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</si>
  <si>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</si>
  <si>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</si>
  <si>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</si>
  <si>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</si>
  <si>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</si>
  <si>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</si>
  <si>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</si>
  <si>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</si>
  <si>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</si>
  <si>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</si>
  <si>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</si>
  <si>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</si>
  <si>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</si>
  <si>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</si>
  <si>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</si>
  <si>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</si>
  <si>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</si>
  <si>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</si>
  <si>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</si>
  <si>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</si>
  <si>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</si>
  <si>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</si>
  <si>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</si>
  <si>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</si>
  <si>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</si>
  <si>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</si>
  <si>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</si>
  <si>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</si>
  <si>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</si>
  <si>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</si>
  <si>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</si>
  <si>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</si>
  <si>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</si>
  <si>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</si>
  <si>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</si>
  <si>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</si>
  <si>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</si>
  <si>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</si>
  <si>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</si>
  <si>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</si>
  <si>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</si>
  <si>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</si>
  <si>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</si>
  <si>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</si>
  <si>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</si>
  <si>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</si>
  <si>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</si>
  <si>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</si>
  <si>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</si>
  <si>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</si>
  <si>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</si>
  <si>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</si>
  <si>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</si>
  <si>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</si>
  <si>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</si>
  <si>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</si>
  <si>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</si>
  <si>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</si>
  <si>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</si>
  <si>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</si>
  <si>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</si>
  <si>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</si>
  <si>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</si>
  <si>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</si>
  <si>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</si>
  <si>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</si>
  <si>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</si>
  <si>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</si>
  <si>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</si>
  <si>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</si>
  <si>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</si>
  <si>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</si>
  <si>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</si>
  <si>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</si>
  <si>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</si>
  <si>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</si>
  <si>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</si>
  <si>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</si>
  <si>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</si>
  <si>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</si>
  <si>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</si>
  <si>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</si>
  <si>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</si>
  <si>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</si>
  <si>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</si>
  <si>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</si>
  <si>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</si>
  <si>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</si>
  <si>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</si>
  <si>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</si>
  <si>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</si>
  <si>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</si>
  <si>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</si>
  <si>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</si>
  <si>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</si>
  <si>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</si>
  <si>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</si>
  <si>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</si>
  <si>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</si>
  <si>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</si>
  <si>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</si>
  <si>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</si>
  <si>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</si>
  <si>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</si>
  <si>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</si>
  <si>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</si>
  <si>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</si>
  <si>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</si>
  <si>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</si>
  <si>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</si>
  <si>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</si>
  <si>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</si>
  <si>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</si>
  <si>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</si>
  <si>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</si>
  <si>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</si>
  <si>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</si>
  <si>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</si>
  <si>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</si>
  <si>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</si>
  <si>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</si>
  <si>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</si>
  <si>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</si>
  <si>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</si>
  <si>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</si>
  <si>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</si>
  <si>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</si>
  <si>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</si>
  <si>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</si>
  <si>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</si>
  <si>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</si>
  <si>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</si>
  <si>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</si>
  <si>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</si>
  <si>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</si>
  <si>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</si>
  <si>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</si>
  <si>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</si>
  <si>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</si>
  <si>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</si>
  <si>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</si>
  <si>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</si>
  <si>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</si>
  <si>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</si>
  <si>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</si>
  <si>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</si>
  <si>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</si>
  <si>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</si>
  <si>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</si>
  <si>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</si>
  <si>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</si>
  <si>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</si>
  <si>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</si>
  <si>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</si>
  <si>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</si>
  <si>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</si>
  <si>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</si>
  <si>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</si>
  <si>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</si>
  <si>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</si>
  <si>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</si>
  <si>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</si>
  <si>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</si>
  <si>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</si>
  <si>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</si>
  <si>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</si>
  <si>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</si>
  <si>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</si>
  <si>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</si>
  <si>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</si>
  <si>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</si>
  <si>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</si>
  <si>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</si>
  <si>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</si>
  <si>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</si>
  <si>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</si>
  <si>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</si>
  <si>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</si>
  <si>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</si>
  <si>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</si>
  <si>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</si>
  <si>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</si>
  <si>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</si>
  <si>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</si>
  <si>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</si>
  <si>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</si>
  <si>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</si>
  <si>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</si>
  <si>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</si>
  <si>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</si>
  <si>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</si>
  <si>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</si>
  <si>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</si>
  <si>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</si>
  <si>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</si>
  <si>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</si>
  <si>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</si>
  <si>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</si>
  <si>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</si>
  <si>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</si>
  <si>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</si>
  <si>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</si>
  <si>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</si>
  <si>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</si>
  <si>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</si>
  <si>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</si>
  <si>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</si>
  <si>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</si>
  <si>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</si>
  <si>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</si>
  <si>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</si>
  <si>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</si>
  <si>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</si>
  <si>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</si>
  <si>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</si>
  <si>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</si>
  <si>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</si>
  <si>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</si>
  <si>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</si>
  <si>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</si>
  <si>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</si>
  <si>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</si>
  <si>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</si>
  <si>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</si>
  <si>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</si>
  <si>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</si>
  <si>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</si>
  <si>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</si>
  <si>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</si>
  <si>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</si>
  <si>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</si>
  <si>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</si>
  <si>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</si>
  <si>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</si>
  <si>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</si>
  <si>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</si>
  <si>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</si>
  <si>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</si>
  <si>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</si>
  <si>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</si>
  <si>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</si>
  <si>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</si>
  <si>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</si>
  <si>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</si>
  <si>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</si>
  <si>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</si>
  <si>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</si>
  <si>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</si>
  <si>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</si>
  <si>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</si>
  <si>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</si>
  <si>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</si>
  <si>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</si>
  <si>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</si>
  <si>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</si>
  <si>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</si>
  <si>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</si>
  <si>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</si>
  <si>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</si>
  <si>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</si>
  <si>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</si>
  <si>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</si>
  <si>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</si>
  <si>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</si>
  <si>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</si>
  <si>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</si>
  <si>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</si>
  <si>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</si>
  <si>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</si>
  <si>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</si>
  <si>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</si>
  <si>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</si>
  <si>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</si>
  <si>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</si>
  <si>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</si>
  <si>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</si>
  <si>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</si>
  <si>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</si>
  <si>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</si>
  <si>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</si>
  <si>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</si>
  <si>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</si>
  <si>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</si>
  <si>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</si>
  <si>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</si>
  <si>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</si>
  <si>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</si>
  <si>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</si>
  <si>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</si>
  <si>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</si>
  <si>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</si>
  <si>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</si>
  <si>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</si>
  <si>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</si>
  <si>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</si>
  <si>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</si>
  <si>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</si>
  <si>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</si>
  <si>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</si>
  <si>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</si>
  <si>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</si>
  <si>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</si>
  <si>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</si>
  <si>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</si>
  <si>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</si>
  <si>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</si>
  <si>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</si>
  <si>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</si>
  <si>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</si>
  <si>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</si>
  <si>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</si>
  <si>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</si>
  <si>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</si>
  <si>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</si>
  <si>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</si>
  <si>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</si>
  <si>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</si>
  <si>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</si>
  <si>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</si>
  <si>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</si>
  <si>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</si>
  <si>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</si>
  <si>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</si>
  <si>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</si>
  <si>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</si>
  <si>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</si>
  <si>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</si>
  <si>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</si>
  <si>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</si>
  <si>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</si>
  <si>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</si>
  <si>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</si>
  <si>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</si>
  <si>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</si>
  <si>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</si>
  <si>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</si>
  <si>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</si>
  <si>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</si>
  <si>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</si>
  <si>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</si>
  <si>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</si>
  <si>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</si>
  <si>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</si>
  <si>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</si>
  <si>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</si>
  <si>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</si>
  <si>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</si>
  <si>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</si>
  <si>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</si>
  <si>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</si>
  <si>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</si>
  <si>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</si>
  <si>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</si>
  <si>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</si>
  <si>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</si>
  <si>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</si>
  <si>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</si>
  <si>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</si>
  <si>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</si>
  <si>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</si>
  <si>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</si>
  <si>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</si>
  <si>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</si>
  <si>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</si>
  <si>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</si>
  <si>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</si>
  <si>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</si>
  <si>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</si>
  <si>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</si>
  <si>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</si>
  <si>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</si>
  <si>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</si>
  <si>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</si>
  <si>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</si>
  <si>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</si>
  <si>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</si>
  <si>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</si>
  <si>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</si>
  <si>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</si>
  <si>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</si>
  <si>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</si>
  <si>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</si>
  <si>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</si>
  <si>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</si>
  <si>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</si>
  <si>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</si>
  <si>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</si>
  <si>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</si>
  <si>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</si>
  <si>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</si>
  <si>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</si>
  <si>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</si>
  <si>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</si>
  <si>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</si>
  <si>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</si>
  <si>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</si>
  <si>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</si>
  <si>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</si>
  <si>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</si>
  <si>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</si>
  <si>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</si>
  <si>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</si>
  <si>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</si>
  <si>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</si>
  <si>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</si>
  <si>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</si>
  <si>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</si>
  <si>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</si>
  <si>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</si>
  <si>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</si>
  <si>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</si>
  <si>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</si>
  <si>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</si>
  <si>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</si>
  <si>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</si>
  <si>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</si>
  <si>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</si>
  <si>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</si>
  <si>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</si>
  <si>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</si>
  <si>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</si>
  <si>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</si>
  <si>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</si>
  <si>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</si>
  <si>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</si>
  <si>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</si>
  <si>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</si>
  <si>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</si>
  <si>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</si>
  <si>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</si>
  <si>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</si>
  <si>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</si>
  <si>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</si>
  <si>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</si>
  <si>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</si>
  <si>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</si>
  <si>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</si>
  <si>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</si>
  <si>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</si>
  <si>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</si>
  <si>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</si>
  <si>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</si>
  <si>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</si>
  <si>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</si>
  <si>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</si>
  <si>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</si>
  <si>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</si>
  <si>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</si>
  <si>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</si>
  <si>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</si>
  <si>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</si>
  <si>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</si>
  <si>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</si>
  <si>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</si>
  <si>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</si>
  <si>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</si>
  <si>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</si>
  <si>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</si>
  <si>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</si>
  <si>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</si>
  <si>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</si>
  <si>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</si>
  <si>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</si>
  <si>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</si>
  <si>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</si>
  <si>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</si>
  <si>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</si>
  <si>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</si>
  <si>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</si>
  <si>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</si>
  <si>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</si>
  <si>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</si>
  <si>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</si>
  <si>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</si>
  <si>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</si>
  <si>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</si>
  <si>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</si>
  <si>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</si>
  <si>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</si>
  <si>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</si>
  <si>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</si>
  <si>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</si>
  <si>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</si>
  <si>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</si>
  <si>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</si>
  <si>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</si>
  <si>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</si>
  <si>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</si>
  <si>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</si>
  <si>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</si>
  <si>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</si>
  <si>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</si>
  <si>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</si>
  <si>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</si>
  <si>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</si>
  <si>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</si>
  <si>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</si>
  <si>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</si>
  <si>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</si>
  <si>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</si>
  <si>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</si>
  <si>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</si>
  <si>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</si>
  <si>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</si>
  <si>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</si>
  <si>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</si>
  <si>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</si>
  <si>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</si>
  <si>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</si>
  <si>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</si>
  <si>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</si>
  <si>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</si>
  <si>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</si>
  <si>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</si>
  <si>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</si>
  <si>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</si>
  <si>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</si>
  <si>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</si>
  <si>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</si>
  <si>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</si>
  <si>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</si>
  <si>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</si>
  <si>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</si>
  <si>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</si>
  <si>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</si>
  <si>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</si>
  <si>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</si>
  <si>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</si>
  <si>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</si>
  <si>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</si>
  <si>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</si>
  <si>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</si>
  <si>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</si>
  <si>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</si>
  <si>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</si>
  <si>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</si>
  <si>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</si>
  <si>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</si>
  <si>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</si>
  <si>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</si>
  <si>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</si>
  <si>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</si>
  <si>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</si>
  <si>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</si>
  <si>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</si>
  <si>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</si>
  <si>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</si>
  <si>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</si>
  <si>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</si>
  <si>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</si>
  <si>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</si>
  <si>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</si>
  <si>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</si>
  <si>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</si>
  <si>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</si>
  <si>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</si>
  <si>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</si>
  <si>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</si>
  <si>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</si>
  <si>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</si>
  <si>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</si>
  <si>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</si>
  <si>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</si>
  <si>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</si>
  <si>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</si>
  <si>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</si>
  <si>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</si>
  <si>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</si>
  <si>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</si>
  <si>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</si>
  <si>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</si>
  <si>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</si>
  <si>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</si>
  <si>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</si>
  <si>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</si>
  <si>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</si>
  <si>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</si>
  <si>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</si>
  <si>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</si>
  <si>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</si>
  <si>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</si>
  <si>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</si>
  <si>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</si>
  <si>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</si>
  <si>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</si>
  <si>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</si>
  <si>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</si>
  <si>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</si>
  <si>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</si>
  <si>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</si>
  <si>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</si>
  <si>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</si>
  <si>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</si>
  <si>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</si>
  <si>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</si>
  <si>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</si>
  <si>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</si>
  <si>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</si>
  <si>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</si>
  <si>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</si>
  <si>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</si>
  <si>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</si>
  <si>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</si>
  <si>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</si>
  <si>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</si>
  <si>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</si>
  <si>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</si>
  <si>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</si>
  <si>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</si>
  <si>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</si>
  <si>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</si>
  <si>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</si>
  <si>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</si>
  <si>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</si>
  <si>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</si>
  <si>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</si>
  <si>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</si>
  <si>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</si>
  <si>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</si>
  <si>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</si>
  <si>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</si>
  <si>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</si>
  <si>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</si>
  <si>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</si>
  <si>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</si>
  <si>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</si>
  <si>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</si>
  <si>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</si>
  <si>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</si>
  <si>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</si>
  <si>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</si>
  <si>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</si>
  <si>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</si>
  <si>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</si>
  <si>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</si>
  <si>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</si>
  <si>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</si>
  <si>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</si>
  <si>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</si>
  <si>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</si>
  <si>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</si>
  <si>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</si>
  <si>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</si>
  <si>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</si>
  <si>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</si>
  <si>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</si>
  <si>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</si>
  <si>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</si>
  <si>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</si>
  <si>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</si>
  <si>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</si>
  <si>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</si>
  <si>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</si>
  <si>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</si>
  <si>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</si>
  <si>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</si>
  <si>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</si>
  <si>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</si>
  <si>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</si>
  <si>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</si>
  <si>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</si>
  <si>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</si>
  <si>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</si>
  <si>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</si>
  <si>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</si>
  <si>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</si>
  <si>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</si>
  <si>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</si>
  <si>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</si>
  <si>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</si>
  <si>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</si>
  <si>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</si>
  <si>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</si>
  <si>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</si>
  <si>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</si>
  <si>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</si>
  <si>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</si>
  <si>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</si>
  <si>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</si>
  <si>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</si>
  <si>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</si>
  <si>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</si>
  <si>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</si>
  <si>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</si>
  <si>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</si>
  <si>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</si>
  <si>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</si>
  <si>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</si>
  <si>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</si>
  <si>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</si>
  <si>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</si>
  <si>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</si>
  <si>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</si>
  <si>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</si>
  <si>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</si>
  <si>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</si>
  <si>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</si>
  <si>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</si>
  <si>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</si>
  <si>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</si>
  <si>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</si>
  <si>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</si>
  <si>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</si>
  <si>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</si>
  <si>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</si>
  <si>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</si>
  <si>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</si>
  <si>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</si>
  <si>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</si>
  <si>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</si>
  <si>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</si>
  <si>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</si>
  <si>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</si>
  <si>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</si>
  <si>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</si>
  <si>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</si>
  <si>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</si>
  <si>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</si>
  <si>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</si>
  <si>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</si>
  <si>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</si>
  <si>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</si>
  <si>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</si>
  <si>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</si>
  <si>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</si>
  <si>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</si>
  <si>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</si>
  <si>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</si>
  <si>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</si>
  <si>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</si>
  <si>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</si>
  <si>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</si>
  <si>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</si>
  <si>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</si>
  <si>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</si>
  <si>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</si>
  <si>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</si>
  <si>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</si>
  <si>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</si>
  <si>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</si>
  <si>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</si>
  <si>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</si>
  <si>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</si>
  <si>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</si>
  <si>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</si>
  <si>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</si>
  <si>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</si>
  <si>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</si>
  <si>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</si>
  <si>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</si>
  <si>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</si>
  <si>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</si>
  <si>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</si>
  <si>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</si>
  <si>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</si>
  <si>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</si>
  <si>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</si>
  <si>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</si>
  <si>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</si>
  <si>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</si>
  <si>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</si>
  <si>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</si>
  <si>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</si>
  <si>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</si>
  <si>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</si>
  <si>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</si>
  <si>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</si>
  <si>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</si>
  <si>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</si>
  <si>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</si>
  <si>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</si>
  <si>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</si>
  <si>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</si>
  <si>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</si>
  <si>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</si>
  <si>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</si>
  <si>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</si>
  <si>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</si>
  <si>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</si>
  <si>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</si>
  <si>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</si>
  <si>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</si>
  <si>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</si>
  <si>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</si>
  <si>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</si>
  <si>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</si>
  <si>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</si>
  <si>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</si>
  <si>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</si>
  <si>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</si>
  <si>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</si>
  <si>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</si>
  <si>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</si>
  <si>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</si>
  <si>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</si>
  <si>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</si>
  <si>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</si>
  <si>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</si>
  <si>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</si>
  <si>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</si>
  <si>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</si>
  <si>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</si>
  <si>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</si>
  <si>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</si>
  <si>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</si>
  <si>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</si>
  <si>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</si>
  <si>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</si>
  <si>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</si>
  <si>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</si>
  <si>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</si>
  <si>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</si>
  <si>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</si>
  <si>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</si>
  <si>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</si>
  <si>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</si>
  <si>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</si>
  <si>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</si>
  <si>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</si>
  <si>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</si>
  <si>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</si>
  <si>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</si>
  <si>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</si>
  <si>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</si>
  <si>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</si>
  <si>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</si>
  <si>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</si>
  <si>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</si>
  <si>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</si>
  <si>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</si>
  <si>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</si>
  <si>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</si>
  <si>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</si>
  <si>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</si>
  <si>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</si>
  <si>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</si>
  <si>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</si>
  <si>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</si>
  <si>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</si>
  <si>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</si>
  <si>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</si>
  <si>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</si>
  <si>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</si>
  <si>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</si>
  <si>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</si>
  <si>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</si>
  <si>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</si>
  <si>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</si>
  <si>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</si>
  <si>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</si>
  <si>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</si>
  <si>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</si>
  <si>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</si>
  <si>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</si>
  <si>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</si>
  <si>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</si>
  <si>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</si>
  <si>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</si>
  <si>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</si>
  <si>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</si>
  <si>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</si>
  <si>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2021-11-11005122020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</si>
  <si>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</si>
  <si>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 ICBF  Regional Bogotá</t>
  </si>
  <si>
    <t>1905-2012</t>
  </si>
  <si>
    <t>ATENDER A  LA PRIMERA  INFANCIA EN EL MARCO DE LA ESTRATEGIA  "DE CERO A SIEMPRE" DE CONFORMIDAD CON LAS DIRECTRICES LINEAMIENTOS  Y PARAMETROS ESTABLECIDOS POR EL ICBF,ASI  COMO REGULAR LAS REALCIONES ENTRE LAS PARTES DERIVADAS  DE LA ENTREGA DE APORTES  DEL ICBF A EL  CONTRATISTA, PARA QUE ESTE ASUMA CON SU PERSONAL  Y BAJO SU EXCLUSIVA  RESPONSABILIDAD DICHA ATENCIÓN</t>
  </si>
  <si>
    <t>431-2016</t>
  </si>
  <si>
    <t>11-0512-2020</t>
  </si>
  <si>
    <t>PRESTAR LOS SERVICIOS DE EDUCACIÓN INICIAL EN EL MARCO DE LA ATENCIÓN INTEGRAL EN EL HOGAR 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</si>
  <si>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Leonardo Torres Duarte</t>
  </si>
  <si>
    <t>Kr 95 # 72-46 SUR Salon Comunal  Compartir el Recreo II</t>
  </si>
  <si>
    <t>jardininfantilfernandosavater@gmail.com</t>
  </si>
  <si>
    <t>Cr. 40 # 6 - 12 torre 5 apto 107</t>
  </si>
  <si>
    <t>320-2010</t>
  </si>
  <si>
    <t>BRINDAR A TRAVES DE LA MODALIDAD LACTANTE Y  PREESCOLAR EN EL HOGAR FERNANDO SAVATER  ATENCIÓN INTEGRAL  A NIÑOS Y NIÑAS  ENTRE SEIS MESES Y MENORES  CINCO AÑOS  DE EDAD, DANDO PRIORIDAD  A LOS NIÑOS Y NIÑAS PERTENECIENTES  A LOS NIVELES  I Y II DEL SISBEN</t>
  </si>
  <si>
    <t>131-2011</t>
  </si>
  <si>
    <t>BRINDAR A TRAVES DE LA MODALIDAD  LACTANTE Y PREESCOLAR   EN EL HOGAR FERNANDO SAVATER  ATENCIÓN INTEGRAL  A NIÑOS Y NIÑAS  ENTRE SEIS MESES Y MENORES  CINCO AÑOS  DE EDAD, PROCEDENTES DE FAMILIAS  CON VULNERAVILIDAD ECONOMICA Y SOCIAL</t>
  </si>
  <si>
    <t>1325-2012</t>
  </si>
  <si>
    <t>BRINDAR A TRAVES DE LA MODALIDAD  LACTANTE Y PREESCOLAR   LA ATENCIÓN INTEGRAL  A NIÑOS Y NIÑAS  ENTRE SEIS MESES Y MENORES  CINCO AÑOS  DE EDAD, PROCEDENTES DE FAMILIAS  CON VULNERAVILIDAD ECONOMICA Y SOCIAL</t>
  </si>
  <si>
    <t>667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</si>
  <si>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ATENCIÓN</t>
  </si>
  <si>
    <t>1189</t>
  </si>
  <si>
    <t>PRESTAR LOS SERVICIOS DE ATENCIÓN EDUCACIÓN INICIAL Y CUIDADO  A NIÑOS  Y NIÑAS  MENORES DE CINCO AÑOS, O HASTA SU INGRESO  AL GRADO TRANSICIÓN, CON EL FIN DE PROMOVER EL DESARROLLO  INTEGRAL  DE LA PRIMERA INFANCIA CON  CALIDAD, DE CONFORMIDAD CON LOS LINEAMIENTOS, MANUAL OPERATIVO, LAS DIRECTRICES,PARAMETROS Y ESTANDARES ESTABLECIDOS POR EL ICBF, EN EL MARCO DE LA ESTRATERGIA "DE CERO A SIEMPRE", ASI COMO REGULAR  LAS RELACIONES ENTRE LAS PARTES DERIVADAS DE LA ENTREGA DE APORTES DEL ICBF A LA ENTIDAD ADMINISTRADORA  DE SERVICIO, PARA QUE ESTE ASUMA CON SU PERSONAL  Y BAJO SU EXCLUSIVA  RESPONSABILIDAD  DICHA  ATENCIÓN.</t>
  </si>
  <si>
    <t xml:space="preserve">ATENDER A LA  PRIMERA INFANCIA EN EL MARCO DE LA ESTRATEGIA  "DE CERO A SIEMPRE" DE CONFORMIDAD  CON LAS DIRECTRICES, LINEAMIENTOS Y PARAMETROS  ESTABLECIDOS POR EL ICBF ,ASI COMO REGULAR LAS RELACIONES ENTRE LAS PARTES  DERIVADAS DE LA ENTREGA  DE APORTE DEL ICBF A LA ENTIDAD ADMINISTRADORA DEL SERVICIO PARA QUE ESTE ASUMA  CON SU PERSONAL  Y BAJO SU EXCLUSIVA  RESPONSABILIDAD  DICHA ATENCIÓN </t>
  </si>
  <si>
    <t>1483-2017</t>
  </si>
  <si>
    <t>PRESTAR EL  SERVICIO DE ATENCIÓN INTEGRAL  A LOS NIÑOS Y NIÑAS MENORES DE 5 AÑOS, O HASTA SU INGRESO AL GRADO DE TRANSICIÓN, CON EL FIN DE PROMOVER EL DESARROLLO INTEGRAL DE LA PRIMERA INFANCIA, DE CONFORMIDAD CON EL MANUAL OPERATIVO DE LA MODALIDAD INSTITUCIONAL  Y LAS DIRECTRICES ESTABLECIDAS POR EL ICBF, EN EL MACO DE LA POLITICA DE ESTADO PARA EL DESARROLLO  INTEGRAL  DE LA PRIMERA INFANCIA "DE CERO A SIEMPRE", EN EL SERVICIO  HOGARES INFANTILES</t>
  </si>
  <si>
    <t>1275-2018</t>
  </si>
  <si>
    <t xml:space="preserve">PRESTAR EL SERVICIO EDUCACIÓN INICIAL EN EL MARCO LA ATENCIÓN INTEGRAL A NIÑAS Y NIÑOS MENORES DE 5 AÑOS O HASTA SU INGRESO AL GRADO TRANSICIÓN, CONFORMIDAD  CON EL MANUAL  OPERATIVO LA  MODALIDAD HI HOGARES  INFANTILES </t>
  </si>
  <si>
    <t>11-0599-2019</t>
  </si>
  <si>
    <t>PRESTAR EL SERVICIO CENTROS  DE DESARROLLO  INFANTIL HOHARES INFANTILES HI  DE CONFORMIDAD CON EL  MANUAL  OPERATIVO DE LA  MODALIDAD INSTITUCIONAL  Y LAS DIRECTRICES ESTABLECIDAS  POR EL ICBF EN ARMONIA  CON LA  POLITICA DE ESTADO PARA EL DESARROLLO INTEGRAL  DE LA PRIMERA INFANCIA  DE  CERO A SIEMPRE.</t>
  </si>
  <si>
    <t>7234361-3002681200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</si>
</sst>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4" zoomScale="95" zoomScaleNormal="95" zoomScaleSheetLayoutView="40" zoomScalePageLayoutView="40" workbookViewId="0">
      <selection activeCell="O179" sqref="O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4" t="s">
        <v>2676</v>
      </c>
      <c r="D15" s="35"/>
      <c r="E15" s="35"/>
      <c r="F15" s="5"/>
      <c r="G15" s="32" t="s">
        <v>1168</v>
      </c>
      <c r="H15" s="103" t="s">
        <v>187</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900284184</v>
      </c>
      <c r="C20" s="5"/>
      <c r="D20" s="73"/>
      <c r="E20" s="5"/>
      <c r="F20" s="5"/>
      <c r="G20" s="5"/>
      <c r="H20" s="241"/>
      <c r="I20" s="148" t="s">
        <v>1156</v>
      </c>
      <c r="J20" s="149" t="s">
        <v>188</v>
      </c>
      <c r="K20" s="150">
        <v>1215759080</v>
      </c>
      <c r="L20" s="151"/>
      <c r="M20" s="151">
        <v>44196</v>
      </c>
      <c r="N20" s="134">
        <f>+(M20-L20)/30</f>
        <v>1473.2</v>
      </c>
      <c r="O20" s="137"/>
      <c r="U20" s="133"/>
      <c r="V20" s="105">
        <f ca="1">NOW()</f>
        <v>44193.644586458337</v>
      </c>
      <c r="W20" s="105">
        <f ca="1">NOW()</f>
        <v>44193.644586458337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PARA EL DESARROLLO DE LA INFANCIA LA FAMILIA Y LA COMUNIDAD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2677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2678</v>
      </c>
      <c r="C48" s="112" t="s">
        <v>31</v>
      </c>
      <c r="D48" s="110" t="s">
        <v>2688</v>
      </c>
      <c r="E48" s="144">
        <v>40186</v>
      </c>
      <c r="F48" s="144">
        <v>40543</v>
      </c>
      <c r="G48" s="158">
        <f>IF(AND(E48&lt;&gt;"",F48&lt;&gt;""),((F48-E48)/30),"")</f>
        <v>11.9</v>
      </c>
      <c r="H48" s="114" t="s">
        <v>2689</v>
      </c>
      <c r="I48" s="113" t="s">
        <v>1156</v>
      </c>
      <c r="J48" s="113" t="s">
        <v>195</v>
      </c>
      <c r="K48" s="116">
        <v>71891386</v>
      </c>
      <c r="L48" s="115" t="s">
        <v>1148</v>
      </c>
      <c r="M48" s="117">
        <v>1</v>
      </c>
      <c r="N48" s="115" t="s">
        <v>27</v>
      </c>
      <c r="O48" s="115" t="s">
        <v>1148</v>
      </c>
      <c r="P48" s="78"/>
    </row>
    <row r="49" spans="1:16" s="6" customFormat="1" ht="24.75" customHeight="1" x14ac:dyDescent="0.25">
      <c r="A49" s="142">
        <v>2</v>
      </c>
      <c r="B49" s="121" t="s">
        <v>2678</v>
      </c>
      <c r="C49" s="112" t="s">
        <v>31</v>
      </c>
      <c r="D49" s="110" t="s">
        <v>2690</v>
      </c>
      <c r="E49" s="144">
        <v>40561</v>
      </c>
      <c r="F49" s="144">
        <v>40908</v>
      </c>
      <c r="G49" s="158">
        <f t="shared" ref="G49:G50" si="2">IF(AND(E49&lt;&gt;"",F49&lt;&gt;""),((F49-E49)/30),"")</f>
        <v>11.566666666666666</v>
      </c>
      <c r="H49" s="114" t="s">
        <v>2691</v>
      </c>
      <c r="I49" s="113" t="s">
        <v>1156</v>
      </c>
      <c r="J49" s="113" t="s">
        <v>195</v>
      </c>
      <c r="K49" s="116">
        <v>74047714</v>
      </c>
      <c r="L49" s="115" t="s">
        <v>1148</v>
      </c>
      <c r="M49" s="117">
        <v>1</v>
      </c>
      <c r="N49" s="115" t="s">
        <v>27</v>
      </c>
      <c r="O49" s="115" t="s">
        <v>1148</v>
      </c>
      <c r="P49" s="78"/>
    </row>
    <row r="50" spans="1:16" s="6" customFormat="1" ht="24.75" customHeight="1" x14ac:dyDescent="0.25">
      <c r="A50" s="142">
        <v>3</v>
      </c>
      <c r="B50" s="121" t="s">
        <v>2678</v>
      </c>
      <c r="C50" s="112" t="s">
        <v>31</v>
      </c>
      <c r="D50" s="110" t="s">
        <v>2692</v>
      </c>
      <c r="E50" s="144">
        <v>41091</v>
      </c>
      <c r="F50" s="144">
        <v>41247</v>
      </c>
      <c r="G50" s="158">
        <f t="shared" si="2"/>
        <v>5.2</v>
      </c>
      <c r="H50" s="121" t="s">
        <v>2693</v>
      </c>
      <c r="I50" s="113" t="s">
        <v>1156</v>
      </c>
      <c r="J50" s="113" t="s">
        <v>195</v>
      </c>
      <c r="K50" s="116">
        <v>44345229</v>
      </c>
      <c r="L50" s="115" t="s">
        <v>1148</v>
      </c>
      <c r="M50" s="117">
        <v>1</v>
      </c>
      <c r="N50" s="115" t="s">
        <v>27</v>
      </c>
      <c r="O50" s="115" t="s">
        <v>1148</v>
      </c>
      <c r="P50" s="78"/>
    </row>
    <row r="51" spans="1:16" s="6" customFormat="1" ht="24.75" customHeight="1" outlineLevel="1" x14ac:dyDescent="0.25">
      <c r="A51" s="142">
        <v>4</v>
      </c>
      <c r="B51" s="121" t="s">
        <v>2678</v>
      </c>
      <c r="C51" s="112" t="s">
        <v>31</v>
      </c>
      <c r="D51" s="120" t="s">
        <v>2679</v>
      </c>
      <c r="E51" s="144">
        <v>41248</v>
      </c>
      <c r="F51" s="144">
        <v>42004</v>
      </c>
      <c r="G51" s="158">
        <f t="shared" ref="G51:G107" si="3">IF(AND(E51&lt;&gt;"",F51&lt;&gt;""),((F51-E51)/30),"")</f>
        <v>25.2</v>
      </c>
      <c r="H51" s="121" t="s">
        <v>2680</v>
      </c>
      <c r="I51" s="120" t="s">
        <v>1156</v>
      </c>
      <c r="J51" s="120" t="s">
        <v>195</v>
      </c>
      <c r="K51" s="122">
        <v>89791223</v>
      </c>
      <c r="L51" s="115" t="s">
        <v>1148</v>
      </c>
      <c r="M51" s="117">
        <v>1</v>
      </c>
      <c r="N51" s="115" t="s">
        <v>27</v>
      </c>
      <c r="O51" s="115" t="s">
        <v>26</v>
      </c>
      <c r="P51" s="78"/>
    </row>
    <row r="52" spans="1:16" s="7" customFormat="1" ht="24.75" customHeight="1" outlineLevel="1" x14ac:dyDescent="0.25">
      <c r="A52" s="143">
        <v>5</v>
      </c>
      <c r="B52" s="121" t="s">
        <v>2678</v>
      </c>
      <c r="C52" s="112" t="s">
        <v>31</v>
      </c>
      <c r="D52" s="110" t="s">
        <v>2694</v>
      </c>
      <c r="E52" s="144">
        <v>42034</v>
      </c>
      <c r="F52" s="144">
        <v>42369</v>
      </c>
      <c r="G52" s="158">
        <f t="shared" si="3"/>
        <v>11.166666666666666</v>
      </c>
      <c r="H52" s="118" t="s">
        <v>2695</v>
      </c>
      <c r="I52" s="113" t="s">
        <v>1156</v>
      </c>
      <c r="J52" s="113" t="s">
        <v>195</v>
      </c>
      <c r="K52" s="116">
        <v>134555196</v>
      </c>
      <c r="L52" s="115" t="s">
        <v>1148</v>
      </c>
      <c r="M52" s="117">
        <v>1</v>
      </c>
      <c r="N52" s="115" t="s">
        <v>27</v>
      </c>
      <c r="O52" s="115" t="s">
        <v>1148</v>
      </c>
      <c r="P52" s="79"/>
    </row>
    <row r="53" spans="1:16" s="7" customFormat="1" ht="24.75" customHeight="1" outlineLevel="1" x14ac:dyDescent="0.25">
      <c r="A53" s="143">
        <v>6</v>
      </c>
      <c r="B53" s="121" t="s">
        <v>2678</v>
      </c>
      <c r="C53" s="112" t="s">
        <v>31</v>
      </c>
      <c r="D53" s="110" t="s">
        <v>2696</v>
      </c>
      <c r="E53" s="144">
        <v>42297</v>
      </c>
      <c r="F53" s="144">
        <v>42369</v>
      </c>
      <c r="G53" s="158">
        <f t="shared" si="3"/>
        <v>2.4</v>
      </c>
      <c r="H53" s="118" t="s">
        <v>2698</v>
      </c>
      <c r="I53" s="113" t="s">
        <v>1156</v>
      </c>
      <c r="J53" s="113" t="s">
        <v>195</v>
      </c>
      <c r="K53" s="116">
        <v>87022114</v>
      </c>
      <c r="L53" s="115" t="s">
        <v>1148</v>
      </c>
      <c r="M53" s="117">
        <v>1</v>
      </c>
      <c r="N53" s="115" t="s">
        <v>27</v>
      </c>
      <c r="O53" s="115" t="s">
        <v>1148</v>
      </c>
      <c r="P53" s="79"/>
    </row>
    <row r="54" spans="1:16" s="7" customFormat="1" ht="24.75" customHeight="1" outlineLevel="1" x14ac:dyDescent="0.25">
      <c r="A54" s="143">
        <v>7</v>
      </c>
      <c r="B54" s="121" t="s">
        <v>2678</v>
      </c>
      <c r="C54" s="112" t="s">
        <v>31</v>
      </c>
      <c r="D54" s="120" t="s">
        <v>2681</v>
      </c>
      <c r="E54" s="144">
        <v>42396</v>
      </c>
      <c r="F54" s="144">
        <v>42674</v>
      </c>
      <c r="G54" s="158">
        <f t="shared" si="3"/>
        <v>9.2666666666666675</v>
      </c>
      <c r="H54" s="121" t="s">
        <v>2697</v>
      </c>
      <c r="I54" s="113" t="s">
        <v>1156</v>
      </c>
      <c r="J54" s="113" t="s">
        <v>195</v>
      </c>
      <c r="K54" s="122">
        <v>664671074</v>
      </c>
      <c r="L54" s="115" t="s">
        <v>1148</v>
      </c>
      <c r="M54" s="117">
        <v>1</v>
      </c>
      <c r="N54" s="115" t="s">
        <v>27</v>
      </c>
      <c r="O54" s="115" t="s">
        <v>26</v>
      </c>
      <c r="P54" s="79"/>
    </row>
    <row r="55" spans="1:16" s="7" customFormat="1" ht="24.75" customHeight="1" outlineLevel="1" x14ac:dyDescent="0.25">
      <c r="A55" s="143">
        <v>8</v>
      </c>
      <c r="B55" s="121" t="s">
        <v>2678</v>
      </c>
      <c r="C55" s="112" t="s">
        <v>31</v>
      </c>
      <c r="D55" s="120" t="s">
        <v>2699</v>
      </c>
      <c r="E55" s="144">
        <v>43040</v>
      </c>
      <c r="F55" s="144">
        <v>43404</v>
      </c>
      <c r="G55" s="158">
        <f t="shared" si="3"/>
        <v>12.133333333333333</v>
      </c>
      <c r="H55" s="118" t="s">
        <v>2700</v>
      </c>
      <c r="I55" s="113" t="s">
        <v>1156</v>
      </c>
      <c r="J55" s="113" t="s">
        <v>195</v>
      </c>
      <c r="K55" s="122">
        <v>1118783150</v>
      </c>
      <c r="L55" s="115" t="s">
        <v>1148</v>
      </c>
      <c r="M55" s="117">
        <v>1</v>
      </c>
      <c r="N55" s="115" t="s">
        <v>27</v>
      </c>
      <c r="O55" s="115" t="s">
        <v>26</v>
      </c>
      <c r="P55" s="79"/>
    </row>
    <row r="56" spans="1:16" s="7" customFormat="1" ht="24.75" customHeight="1" outlineLevel="1" x14ac:dyDescent="0.25">
      <c r="A56" s="143">
        <v>9</v>
      </c>
      <c r="B56" s="111" t="s">
        <v>2678</v>
      </c>
      <c r="C56" s="112" t="s">
        <v>31</v>
      </c>
      <c r="D56" s="120" t="s">
        <v>2701</v>
      </c>
      <c r="E56" s="144">
        <v>43405</v>
      </c>
      <c r="F56" s="144">
        <v>43449</v>
      </c>
      <c r="G56" s="158">
        <f t="shared" si="3"/>
        <v>1.4666666666666666</v>
      </c>
      <c r="H56" s="121" t="s">
        <v>2702</v>
      </c>
      <c r="I56" s="113" t="s">
        <v>1156</v>
      </c>
      <c r="J56" s="113" t="s">
        <v>195</v>
      </c>
      <c r="K56" s="122">
        <v>105075810</v>
      </c>
      <c r="L56" s="115" t="s">
        <v>1148</v>
      </c>
      <c r="M56" s="117">
        <v>1</v>
      </c>
      <c r="N56" s="115" t="s">
        <v>27</v>
      </c>
      <c r="O56" s="115" t="s">
        <v>26</v>
      </c>
      <c r="P56" s="79"/>
    </row>
    <row r="57" spans="1:16" s="7" customFormat="1" ht="24.75" customHeight="1" outlineLevel="1" x14ac:dyDescent="0.25">
      <c r="A57" s="143">
        <v>10</v>
      </c>
      <c r="B57" s="121" t="s">
        <v>2678</v>
      </c>
      <c r="C57" s="65" t="s">
        <v>31</v>
      </c>
      <c r="D57" s="120" t="s">
        <v>2703</v>
      </c>
      <c r="E57" s="144">
        <v>43494</v>
      </c>
      <c r="F57" s="144">
        <v>43819</v>
      </c>
      <c r="G57" s="158">
        <f t="shared" si="3"/>
        <v>10.833333333333334</v>
      </c>
      <c r="H57" s="118" t="s">
        <v>2704</v>
      </c>
      <c r="I57" s="63" t="s">
        <v>1156</v>
      </c>
      <c r="J57" s="63" t="s">
        <v>195</v>
      </c>
      <c r="K57" s="122">
        <v>1067295221</v>
      </c>
      <c r="L57" s="65" t="s">
        <v>1148</v>
      </c>
      <c r="M57" s="67">
        <v>1</v>
      </c>
      <c r="N57" s="65" t="s">
        <v>27</v>
      </c>
      <c r="O57" s="65" t="s">
        <v>26</v>
      </c>
      <c r="P57" s="79"/>
    </row>
    <row r="58" spans="1:16" s="7" customFormat="1" ht="24.75" customHeight="1" outlineLevel="1" x14ac:dyDescent="0.25">
      <c r="A58" s="143">
        <v>11</v>
      </c>
      <c r="B58" s="64"/>
      <c r="C58" s="65"/>
      <c r="D58" s="63"/>
      <c r="E58" s="144"/>
      <c r="F58" s="144"/>
      <c r="G58" s="158"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8"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8"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8"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8"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8"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8"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2682</v>
      </c>
      <c r="E114" s="144">
        <v>43879</v>
      </c>
      <c r="F114" s="144">
        <v>44196</v>
      </c>
      <c r="G114" s="158">
        <f>IF(AND(E114&lt;&gt;"",F114&lt;&gt;""),((F114-E114)/30),"")</f>
        <v>10.566666666666666</v>
      </c>
      <c r="H114" s="121" t="s">
        <v>2683</v>
      </c>
      <c r="I114" s="120" t="s">
        <v>1156</v>
      </c>
      <c r="J114" s="120" t="s">
        <v>195</v>
      </c>
      <c r="K114" s="122">
        <v>1188634006</v>
      </c>
      <c r="L114" s="100">
        <f>+IF(AND(K114&gt;0,O114="Ejecución"),(K114/877802)*Tabla28[[#This Row],[% participación]],IF(AND(K114&gt;0,O114&lt;&gt;"Ejecución"),"-",""))</f>
        <v>1354.1026404587824</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c r="G179" s="163" t="str">
        <f>IF(F179&gt;0,SUM(E179+F179),"")</f>
        <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4">
        <v>40107</v>
      </c>
      <c r="D193" s="5"/>
      <c r="E193" s="125">
        <v>2507</v>
      </c>
      <c r="F193" s="5"/>
      <c r="G193" s="5"/>
      <c r="H193" s="146" t="s">
        <v>2684</v>
      </c>
      <c r="J193" s="5"/>
      <c r="K193" s="126">
        <v>40186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2687</v>
      </c>
      <c r="L211" s="21"/>
      <c r="M211" s="21"/>
      <c r="N211" s="21"/>
      <c r="O211" s="8"/>
    </row>
    <row r="212" spans="1:15" x14ac:dyDescent="0.25">
      <c r="A212" s="9"/>
      <c r="B212" s="27" t="s">
        <v>2619</v>
      </c>
      <c r="C212" s="146" t="s">
        <v>2684</v>
      </c>
      <c r="D212" s="21"/>
      <c r="G212" s="27" t="s">
        <v>2621</v>
      </c>
      <c r="H212" s="147" t="s">
        <v>2705</v>
      </c>
      <c r="J212" s="27" t="s">
        <v>2623</v>
      </c>
      <c r="K212" s="146"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Esteban</cp:lastModifiedBy>
  <cp:lastPrinted>2020-11-20T15:12:35Z</cp:lastPrinted>
  <dcterms:created xsi:type="dcterms:W3CDTF">2020-10-14T21:57:42Z</dcterms:created>
  <dcterms:modified xsi:type="dcterms:W3CDTF">2020-12-28T20:36:09Z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