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<sst xmlns="http://schemas.openxmlformats.org/spreadsheetml/2006/main" count="3418" uniqueCount="2731">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</sst>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Normal="100" zoomScaleSheetLayoutView="40" zoomScalePageLayoutView="40" workbookViewId="0">
      <selection activeCell="H52" sqref="H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463</v>
      </c>
      <c r="K20" s="148">
        <v>1689080589</v>
      </c>
      <c r="L20" s="149"/>
      <c r="M20" s="149">
        <v>44561</v>
      </c>
      <c r="N20" s="132">
        <f>+(M20-L20)/30</f>
        <v>1485.3666666666666</v>
      </c>
      <c r="O20" s="135"/>
      <c r="U20" s="131"/>
      <c r="V20" s="103">
        <f ca="1">NOW()</f>
        <v>44193.442472337963</v>
      </c>
      <c r="W20" s="103">
        <f ca="1">NOW()</f>
        <v>44193.442472337963</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2680</v>
      </c>
      <c r="C48" s="110" t="s">
        <v>32</v>
      </c>
      <c r="D48" s="108" t="s">
        <v>2681</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2680</v>
      </c>
      <c r="C49" s="121" t="s">
        <v>32</v>
      </c>
      <c r="D49" s="108" t="s">
        <v>2682</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2680</v>
      </c>
      <c r="C50" s="110" t="s">
        <v>32</v>
      </c>
      <c r="D50" s="108" t="s">
        <v>2683</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2680</v>
      </c>
      <c r="C51" s="121" t="s">
        <v>32</v>
      </c>
      <c r="D51" s="108" t="s">
        <v>2684</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2685</v>
      </c>
      <c r="C52" s="110" t="s">
        <v>31</v>
      </c>
      <c r="D52" s="108" t="s">
        <v>2686</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2680</v>
      </c>
      <c r="C53" s="110" t="s">
        <v>32</v>
      </c>
      <c r="D53" s="108" t="s">
        <v>2687</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2680</v>
      </c>
      <c r="C54" s="110" t="s">
        <v>32</v>
      </c>
      <c r="D54" s="108" t="s">
        <v>2682</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2680</v>
      </c>
      <c r="C55" s="121" t="s">
        <v>32</v>
      </c>
      <c r="D55" s="108" t="s">
        <v>2682</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2692</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2692</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2693</v>
      </c>
      <c r="E58" s="142">
        <v>42017</v>
      </c>
      <c r="F58" s="142">
        <v>42369</v>
      </c>
      <c r="G58" s="157">
        <f t="shared" si="3"/>
        <v>11.733333333333333</v>
      </c>
      <c r="H58" s="64" t="s">
        <v>2723</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2696</v>
      </c>
      <c r="E59" s="142">
        <v>42399</v>
      </c>
      <c r="F59" s="142">
        <v>42582</v>
      </c>
      <c r="G59" s="157">
        <f t="shared" si="3"/>
        <v>6.1</v>
      </c>
      <c r="H59" s="119" t="s">
        <v>2723</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2695</v>
      </c>
      <c r="E60" s="142">
        <v>42399</v>
      </c>
      <c r="F60" s="142">
        <v>42582</v>
      </c>
      <c r="G60" s="157">
        <f t="shared" si="3"/>
        <v>6.1</v>
      </c>
      <c r="H60" s="119" t="s">
        <v>2723</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2695</v>
      </c>
      <c r="E61" s="142">
        <v>42399</v>
      </c>
      <c r="F61" s="142">
        <v>42582</v>
      </c>
      <c r="G61" s="157">
        <f t="shared" si="3"/>
        <v>6.1</v>
      </c>
      <c r="H61" s="119" t="s">
        <v>2723</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2697</v>
      </c>
      <c r="E62" s="142">
        <v>42583</v>
      </c>
      <c r="F62" s="142">
        <v>42674</v>
      </c>
      <c r="G62" s="157">
        <f t="shared" si="3"/>
        <v>3.0333333333333332</v>
      </c>
      <c r="H62" s="119" t="s">
        <v>2723</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2699</v>
      </c>
      <c r="E63" s="142">
        <v>42583</v>
      </c>
      <c r="F63" s="142">
        <v>42674</v>
      </c>
      <c r="G63" s="157">
        <f t="shared" si="3"/>
        <v>3.0333333333333332</v>
      </c>
      <c r="H63" s="119" t="s">
        <v>2723</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2694</v>
      </c>
      <c r="E64" s="142">
        <v>42675</v>
      </c>
      <c r="F64" s="142">
        <v>42719</v>
      </c>
      <c r="G64" s="157">
        <f t="shared" si="3"/>
        <v>1.4666666666666666</v>
      </c>
      <c r="H64" s="119" t="s">
        <v>2723</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2694</v>
      </c>
      <c r="E65" s="142">
        <v>42675</v>
      </c>
      <c r="F65" s="142">
        <v>42719</v>
      </c>
      <c r="G65" s="157">
        <f t="shared" si="3"/>
        <v>1.4666666666666666</v>
      </c>
      <c r="H65" s="119" t="s">
        <v>2723</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2700</v>
      </c>
      <c r="E66" s="142">
        <v>42675</v>
      </c>
      <c r="F66" s="142">
        <v>42719</v>
      </c>
      <c r="G66" s="157">
        <f t="shared" si="3"/>
        <v>1.4666666666666666</v>
      </c>
      <c r="H66" s="119" t="s">
        <v>2723</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2701</v>
      </c>
      <c r="E67" s="142">
        <v>42675</v>
      </c>
      <c r="F67" s="142">
        <v>42719</v>
      </c>
      <c r="G67" s="157">
        <f t="shared" si="3"/>
        <v>1.4666666666666666</v>
      </c>
      <c r="H67" s="119" t="s">
        <v>2702</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2698</v>
      </c>
      <c r="E68" s="142">
        <v>42709</v>
      </c>
      <c r="F68" s="142">
        <v>43084</v>
      </c>
      <c r="G68" s="157">
        <f t="shared" si="3"/>
        <v>12.5</v>
      </c>
      <c r="H68" s="119" t="s">
        <v>2702</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2698</v>
      </c>
      <c r="E69" s="142">
        <v>42709</v>
      </c>
      <c r="F69" s="142">
        <v>43084</v>
      </c>
      <c r="G69" s="157">
        <f t="shared" si="3"/>
        <v>12.5</v>
      </c>
      <c r="H69" s="119" t="s">
        <v>2702</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2703</v>
      </c>
      <c r="E70" s="142">
        <v>42709</v>
      </c>
      <c r="F70" s="142">
        <v>43084</v>
      </c>
      <c r="G70" s="157">
        <f t="shared" si="3"/>
        <v>12.5</v>
      </c>
      <c r="H70" s="119" t="s">
        <v>2704</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2705</v>
      </c>
      <c r="E71" s="142">
        <v>42709</v>
      </c>
      <c r="F71" s="142">
        <v>43084</v>
      </c>
      <c r="G71" s="157">
        <f t="shared" si="3"/>
        <v>12.5</v>
      </c>
      <c r="H71" s="119" t="s">
        <v>2704</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2706</v>
      </c>
      <c r="E72" s="142">
        <v>43405</v>
      </c>
      <c r="F72" s="142">
        <v>43434</v>
      </c>
      <c r="G72" s="157">
        <f t="shared" si="3"/>
        <v>0.96666666666666667</v>
      </c>
      <c r="H72" s="119" t="s">
        <v>2707</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2708</v>
      </c>
      <c r="E73" s="142">
        <v>43068</v>
      </c>
      <c r="F73" s="142">
        <v>43312</v>
      </c>
      <c r="G73" s="157">
        <f t="shared" si="3"/>
        <v>8.1333333333333329</v>
      </c>
      <c r="H73" s="119" t="s">
        <v>2709</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2710</v>
      </c>
      <c r="E74" s="142">
        <v>43393</v>
      </c>
      <c r="F74" s="142">
        <v>43434</v>
      </c>
      <c r="G74" s="157">
        <f t="shared" si="3"/>
        <v>1.3666666666666667</v>
      </c>
      <c r="H74" s="119" t="s">
        <v>2709</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2710</v>
      </c>
      <c r="E75" s="142">
        <v>43393</v>
      </c>
      <c r="F75" s="142">
        <v>43434</v>
      </c>
      <c r="G75" s="157">
        <f t="shared" si="3"/>
        <v>1.3666666666666667</v>
      </c>
      <c r="H75" s="119" t="s">
        <v>2709</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2711</v>
      </c>
      <c r="E76" s="142">
        <v>43067</v>
      </c>
      <c r="F76" s="142">
        <v>43312</v>
      </c>
      <c r="G76" s="157">
        <f t="shared" si="3"/>
        <v>8.1666666666666661</v>
      </c>
      <c r="H76" s="119" t="s">
        <v>2709</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2711</v>
      </c>
      <c r="E77" s="142">
        <v>43067</v>
      </c>
      <c r="F77" s="142">
        <v>43312</v>
      </c>
      <c r="G77" s="157">
        <f t="shared" si="3"/>
        <v>8.1666666666666661</v>
      </c>
      <c r="H77" s="119" t="s">
        <v>2709</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2712</v>
      </c>
      <c r="E78" s="142">
        <v>43069</v>
      </c>
      <c r="F78" s="142">
        <v>43312</v>
      </c>
      <c r="G78" s="157">
        <f t="shared" si="3"/>
        <v>8.1</v>
      </c>
      <c r="H78" s="119" t="s">
        <v>2709</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2713</v>
      </c>
      <c r="E79" s="142">
        <v>43300</v>
      </c>
      <c r="F79" s="142">
        <v>43404</v>
      </c>
      <c r="G79" s="157">
        <f t="shared" si="3"/>
        <v>3.4666666666666668</v>
      </c>
      <c r="H79" s="119" t="s">
        <v>2709</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2713</v>
      </c>
      <c r="E80" s="142">
        <v>43300</v>
      </c>
      <c r="F80" s="142">
        <v>43404</v>
      </c>
      <c r="G80" s="157">
        <f t="shared" si="3"/>
        <v>3.4666666666666668</v>
      </c>
      <c r="H80" s="119" t="s">
        <v>2709</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2714</v>
      </c>
      <c r="E81" s="142">
        <v>42970</v>
      </c>
      <c r="F81" s="142">
        <v>43434</v>
      </c>
      <c r="G81" s="157">
        <f t="shared" si="3"/>
        <v>15.466666666666667</v>
      </c>
      <c r="H81" s="119" t="s">
        <v>2709</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2715</v>
      </c>
      <c r="E82" s="142">
        <v>43305</v>
      </c>
      <c r="F82" s="142">
        <v>43404</v>
      </c>
      <c r="G82" s="157">
        <f t="shared" si="3"/>
        <v>3.3</v>
      </c>
      <c r="H82" s="119" t="s">
        <v>2716</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2717</v>
      </c>
      <c r="E83" s="142">
        <v>43482</v>
      </c>
      <c r="F83" s="142">
        <v>43821</v>
      </c>
      <c r="G83" s="157">
        <f t="shared" si="3"/>
        <v>11.3</v>
      </c>
      <c r="H83" s="64" t="s">
        <v>2722</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2719</v>
      </c>
      <c r="E84" s="142">
        <v>43482</v>
      </c>
      <c r="F84" s="142">
        <v>43821</v>
      </c>
      <c r="G84" s="157">
        <f t="shared" si="3"/>
        <v>11.3</v>
      </c>
      <c r="H84" s="119" t="s">
        <v>2718</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2720</v>
      </c>
      <c r="E85" s="142">
        <v>43482</v>
      </c>
      <c r="F85" s="142">
        <v>43821</v>
      </c>
      <c r="G85" s="157">
        <f t="shared" si="3"/>
        <v>11.3</v>
      </c>
      <c r="H85" s="119" t="s">
        <v>2718</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2720</v>
      </c>
      <c r="E86" s="142">
        <v>43482</v>
      </c>
      <c r="F86" s="142">
        <v>43821</v>
      </c>
      <c r="G86" s="157">
        <f t="shared" si="3"/>
        <v>11.3</v>
      </c>
      <c r="H86" s="119" t="s">
        <v>2718</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2688</v>
      </c>
      <c r="E114" s="142">
        <v>43893</v>
      </c>
      <c r="F114" s="142">
        <v>44196</v>
      </c>
      <c r="G114" s="157">
        <f>IF(AND(E114&lt;&gt;"",F114&lt;&gt;""),((F114-E114)/30),"")</f>
        <v>10.1</v>
      </c>
      <c r="H114" s="119" t="s">
        <v>2721</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2688</v>
      </c>
      <c r="E115" s="142">
        <v>43893</v>
      </c>
      <c r="F115" s="142">
        <v>44196</v>
      </c>
      <c r="G115" s="157">
        <f t="shared" ref="G115:G116" si="4">IF(AND(E115&lt;&gt;"",F115&lt;&gt;""),((F115-E115)/30),"")</f>
        <v>10.1</v>
      </c>
      <c r="H115" s="119" t="s">
        <v>2721</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2691</v>
      </c>
      <c r="E116" s="142">
        <v>43893</v>
      </c>
      <c r="F116" s="142">
        <v>44196</v>
      </c>
      <c r="G116" s="157">
        <f t="shared" si="4"/>
        <v>10.1</v>
      </c>
      <c r="H116" s="119" t="s">
        <v>2721</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2691</v>
      </c>
      <c r="E117" s="142">
        <v>43893</v>
      </c>
      <c r="F117" s="142">
        <v>44196</v>
      </c>
      <c r="G117" s="157">
        <f t="shared" ref="G117:G159" si="5">IF(AND(E117&lt;&gt;"",F117&lt;&gt;""),((F117-E117)/30),"")</f>
        <v>10.1</v>
      </c>
      <c r="H117" s="119" t="s">
        <v>2721</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2691</v>
      </c>
      <c r="E118" s="142">
        <v>43893</v>
      </c>
      <c r="F118" s="142">
        <v>44196</v>
      </c>
      <c r="G118" s="157">
        <f t="shared" si="5"/>
        <v>10.1</v>
      </c>
      <c r="H118" s="119" t="s">
        <v>2721</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2690</v>
      </c>
      <c r="E119" s="142">
        <v>43893</v>
      </c>
      <c r="F119" s="142">
        <v>44196</v>
      </c>
      <c r="G119" s="157">
        <f t="shared" si="5"/>
        <v>10.1</v>
      </c>
      <c r="H119" s="119" t="s">
        <v>2721</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2689</v>
      </c>
      <c r="E120" s="142">
        <v>43893</v>
      </c>
      <c r="F120" s="142">
        <v>44196</v>
      </c>
      <c r="G120" s="157">
        <f t="shared" si="5"/>
        <v>10.1</v>
      </c>
      <c r="H120" s="119" t="s">
        <v>2721</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2689</v>
      </c>
      <c r="E121" s="142">
        <v>43893</v>
      </c>
      <c r="F121" s="142">
        <v>44196</v>
      </c>
      <c r="G121" s="157">
        <f t="shared" si="5"/>
        <v>10.1</v>
      </c>
      <c r="H121" s="119" t="s">
        <v>2721</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2689</v>
      </c>
      <c r="E122" s="142">
        <v>43893</v>
      </c>
      <c r="F122" s="142">
        <v>44196</v>
      </c>
      <c r="G122" s="157">
        <f t="shared" si="5"/>
        <v>10.1</v>
      </c>
      <c r="H122" s="119" t="s">
        <v>2721</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50672417.670000002</v>
      </c>
      <c r="F185" s="91"/>
      <c r="G185" s="92"/>
      <c r="H185" s="87"/>
      <c r="I185" s="89" t="s">
        <v>2627</v>
      </c>
      <c r="J185" s="163">
        <f>+SUM(M179:M183)</f>
        <v>0.02</v>
      </c>
      <c r="K185" s="199" t="s">
        <v>2628</v>
      </c>
      <c r="L185" s="199"/>
      <c r="M185" s="93">
        <f>+J185*(SUM(K20:K35))</f>
        <v>33781611.780000001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2724</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a65d333d-5b59-4810-bc94-b80d9325abbc"/>
    <ds:schemaRef ds:uri="http://purl.org/dc/term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2020-12-28T15:37:26Z</cp:lastPrinted>
  <dcterms:created xsi:type="dcterms:W3CDTF">2020-10-14T21:57:42Z</dcterms:created>
  <dcterms:modified xsi:type="dcterms:W3CDTF">2020-12-28T15:38:04Z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