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D:\PRIMERA INFANCIA\ICBF\"/>
    </mc:Choice>
  </mc:AlternateContent>
  <xr:revisionPtr revIDLastSave="0" documentId="8_{98DF1C87-590D-4A31-B95B-5D2A84E5A30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<sst xmlns="http://schemas.openxmlformats.org/spreadsheetml/2006/main" count="3129" uniqueCount="2704">
  <si>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</si>
  <si>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</si>
  <si>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</si>
  <si>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</si>
  <si>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</si>
  <si>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</si>
  <si>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</si>
  <si>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</si>
  <si>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</si>
  <si>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</si>
  <si>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</si>
  <si>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</si>
  <si>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</si>
  <si>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</si>
  <si>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</si>
  <si>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</si>
  <si>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</si>
  <si>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</si>
  <si>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</si>
  <si>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</si>
  <si>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</si>
  <si>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</si>
  <si>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</si>
  <si>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</si>
  <si>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</si>
  <si>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</si>
  <si>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</si>
  <si>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</si>
  <si>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</si>
  <si>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</si>
  <si>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</si>
  <si>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</si>
  <si>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</si>
  <si>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</si>
  <si>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</si>
  <si>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</si>
  <si>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</si>
  <si>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</si>
  <si>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</si>
  <si>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</si>
  <si>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</si>
  <si>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</si>
  <si>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</si>
  <si>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</si>
  <si>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</si>
  <si>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</si>
  <si>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</si>
  <si>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</si>
  <si>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</si>
  <si>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</si>
  <si>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</si>
  <si>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</si>
  <si>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</si>
  <si>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</si>
  <si>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</si>
  <si>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</si>
  <si>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</si>
  <si>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</si>
  <si>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</si>
  <si>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</si>
  <si>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</si>
  <si>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</si>
  <si>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</si>
  <si>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</si>
  <si>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</si>
  <si>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</si>
  <si>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</si>
  <si>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</si>
  <si>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</si>
  <si>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</si>
  <si>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</si>
  <si>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</si>
  <si>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</si>
  <si>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</si>
  <si>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</si>
  <si>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</si>
  <si>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</si>
  <si>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</si>
  <si>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</si>
  <si>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</si>
  <si>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</si>
  <si>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</si>
  <si>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</si>
  <si>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</si>
  <si>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</si>
  <si>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</si>
  <si>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</si>
  <si>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</si>
  <si>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</si>
  <si>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</si>
  <si>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</si>
  <si>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</si>
  <si>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</si>
  <si>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</si>
  <si>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</si>
  <si>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</si>
  <si>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</si>
  <si>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</si>
  <si>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</si>
  <si>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</si>
  <si>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</si>
  <si>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</si>
  <si>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</si>
  <si>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</si>
  <si>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</si>
  <si>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</si>
  <si>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</si>
  <si>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</si>
  <si>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</si>
  <si>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</si>
  <si>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</si>
  <si>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</si>
  <si>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</si>
  <si>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</si>
  <si>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</si>
  <si>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</si>
  <si>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</si>
  <si>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</si>
  <si>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</si>
  <si>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</si>
  <si>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</si>
  <si>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</si>
  <si>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</si>
  <si>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</si>
  <si>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</si>
  <si>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</si>
  <si>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</si>
  <si>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</si>
  <si>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</si>
  <si>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</si>
  <si>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</si>
  <si>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</si>
  <si>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</si>
  <si>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</si>
  <si>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</si>
  <si>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</si>
  <si>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</si>
  <si>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</si>
  <si>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</si>
  <si>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</si>
  <si>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</si>
  <si>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</si>
  <si>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</si>
  <si>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</si>
  <si>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</si>
  <si>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</si>
  <si>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</si>
  <si>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</si>
  <si>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</si>
  <si>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</si>
  <si>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</si>
  <si>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</si>
  <si>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</si>
  <si>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</si>
  <si>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</si>
  <si>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</si>
  <si>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</si>
  <si>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</si>
  <si>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</si>
  <si>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</si>
  <si>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</si>
  <si>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</si>
  <si>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</si>
  <si>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</si>
  <si>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</si>
  <si>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</si>
  <si>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</si>
  <si>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</si>
  <si>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</si>
  <si>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</si>
  <si>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</si>
  <si>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</si>
  <si>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</si>
  <si>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</si>
  <si>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</si>
  <si>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</si>
  <si>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</si>
  <si>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</si>
  <si>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</si>
  <si>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</si>
  <si>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</si>
  <si>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</si>
  <si>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</si>
  <si>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</si>
  <si>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</si>
  <si>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</si>
  <si>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</si>
  <si>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</si>
  <si>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</si>
  <si>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</si>
  <si>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</si>
  <si>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</si>
  <si>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</si>
  <si>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</si>
  <si>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</si>
  <si>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</si>
  <si>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</si>
  <si>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</si>
  <si>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</si>
  <si>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</si>
  <si>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</si>
  <si>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</si>
  <si>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</si>
  <si>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</si>
  <si>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</si>
  <si>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</si>
  <si>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</si>
  <si>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</si>
  <si>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</si>
  <si>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</si>
  <si>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</si>
  <si>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</si>
  <si>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</si>
  <si>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</si>
  <si>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</si>
  <si>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</si>
  <si>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</si>
  <si>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</si>
  <si>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</si>
  <si>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</si>
  <si>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</si>
  <si>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</si>
  <si>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</si>
  <si>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</si>
  <si>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</si>
  <si>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</si>
  <si>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</si>
  <si>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</si>
  <si>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</si>
  <si>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</si>
  <si>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</si>
  <si>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</si>
  <si>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</si>
  <si>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</si>
  <si>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</si>
  <si>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</si>
  <si>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</si>
  <si>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</si>
  <si>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</si>
  <si>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</si>
  <si>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</si>
  <si>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</si>
  <si>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</si>
  <si>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</si>
  <si>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</si>
  <si>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</si>
  <si>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</si>
  <si>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</si>
  <si>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</si>
  <si>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</si>
  <si>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</si>
  <si>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</si>
  <si>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</si>
  <si>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</si>
  <si>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</si>
  <si>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</si>
  <si>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</si>
  <si>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</si>
  <si>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</si>
  <si>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</si>
  <si>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</si>
  <si>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</si>
  <si>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</si>
  <si>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</si>
  <si>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</si>
  <si>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</si>
  <si>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</si>
  <si>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</si>
  <si>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</si>
  <si>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</si>
  <si>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</si>
  <si>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</si>
  <si>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</si>
  <si>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</si>
  <si>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</si>
  <si>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</si>
  <si>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</si>
  <si>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</si>
  <si>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</si>
  <si>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</si>
  <si>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</si>
  <si>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</si>
  <si>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</si>
  <si>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</si>
  <si>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</si>
  <si>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</si>
  <si>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</si>
  <si>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</si>
  <si>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</si>
  <si>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</si>
  <si>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</si>
  <si>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</si>
  <si>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</si>
  <si>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</si>
  <si>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</si>
  <si>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</si>
  <si>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</si>
  <si>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</si>
  <si>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</si>
  <si>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</si>
  <si>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</si>
  <si>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</si>
  <si>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</si>
  <si>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</si>
  <si>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</si>
  <si>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</si>
  <si>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</si>
  <si>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</si>
  <si>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</si>
  <si>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</si>
  <si>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</si>
  <si>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</si>
  <si>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</si>
  <si>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</si>
  <si>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</si>
  <si>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</si>
  <si>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</si>
  <si>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</si>
  <si>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</si>
  <si>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</si>
  <si>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</si>
  <si>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</si>
  <si>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</si>
  <si>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</si>
  <si>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</si>
  <si>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</si>
  <si>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</si>
  <si>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</si>
  <si>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</si>
  <si>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</si>
  <si>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</si>
  <si>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</si>
  <si>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</si>
  <si>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</si>
  <si>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</si>
  <si>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</si>
  <si>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</si>
  <si>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</si>
  <si>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</si>
  <si>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</si>
  <si>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</si>
  <si>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</si>
  <si>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</si>
  <si>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</si>
  <si>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</si>
  <si>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</si>
  <si>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</si>
  <si>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</si>
  <si>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</si>
  <si>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</si>
  <si>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</si>
  <si>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</si>
  <si>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</si>
  <si>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</si>
  <si>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</si>
  <si>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</si>
  <si>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</si>
  <si>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</si>
  <si>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</si>
  <si>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</si>
  <si>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</si>
  <si>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</si>
  <si>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</si>
  <si>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</si>
  <si>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</si>
  <si>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</si>
  <si>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</si>
  <si>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</si>
  <si>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</si>
  <si>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</si>
  <si>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</si>
  <si>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</si>
  <si>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</si>
  <si>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</si>
  <si>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</si>
  <si>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</si>
  <si>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</si>
  <si>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</si>
  <si>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</si>
  <si>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</si>
  <si>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</si>
  <si>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</si>
  <si>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</si>
  <si>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</si>
  <si>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</si>
  <si>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</si>
  <si>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</si>
  <si>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</si>
  <si>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</si>
  <si>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</si>
  <si>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</si>
  <si>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</si>
  <si>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</si>
  <si>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</si>
  <si>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</si>
  <si>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</si>
  <si>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</si>
  <si>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</si>
  <si>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</si>
  <si>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</si>
  <si>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</si>
  <si>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</si>
  <si>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</si>
  <si>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</si>
  <si>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</si>
  <si>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</si>
  <si>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</si>
  <si>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</si>
  <si>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</si>
  <si>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</si>
  <si>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</si>
  <si>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</si>
  <si>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</si>
  <si>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</si>
  <si>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</si>
  <si>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</si>
  <si>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</si>
  <si>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</si>
  <si>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</si>
  <si>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</si>
  <si>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</si>
  <si>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</si>
  <si>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</si>
  <si>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</si>
  <si>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</si>
  <si>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</si>
  <si>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</si>
  <si>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</si>
  <si>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</si>
  <si>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</si>
  <si>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</si>
  <si>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</si>
  <si>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</si>
  <si>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</si>
  <si>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</si>
  <si>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</si>
  <si>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</si>
  <si>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</si>
  <si>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</si>
  <si>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</si>
  <si>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</si>
  <si>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</si>
  <si>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</si>
  <si>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</si>
  <si>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</si>
  <si>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</si>
  <si>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</si>
  <si>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</si>
  <si>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</si>
  <si>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</si>
  <si>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</si>
  <si>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</si>
  <si>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</si>
  <si>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</si>
  <si>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</si>
  <si>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</si>
  <si>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</si>
  <si>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</si>
  <si>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</si>
  <si>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</si>
  <si>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</si>
  <si>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</si>
  <si>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</si>
  <si>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</si>
  <si>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</si>
  <si>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</si>
  <si>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</si>
  <si>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</si>
  <si>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</si>
  <si>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</si>
  <si>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</si>
  <si>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</si>
  <si>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</si>
  <si>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</si>
  <si>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</si>
  <si>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</si>
  <si>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</si>
  <si>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</si>
  <si>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</si>
  <si>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</si>
  <si>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</si>
  <si>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</si>
  <si>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</si>
  <si>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</si>
  <si>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</si>
  <si>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</si>
  <si>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</si>
  <si>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</si>
  <si>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</si>
  <si>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</si>
  <si>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</si>
  <si>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</si>
  <si>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</si>
  <si>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</si>
  <si>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</si>
  <si>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</si>
  <si>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</si>
  <si>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</si>
  <si>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</si>
  <si>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</si>
  <si>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</si>
  <si>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</si>
  <si>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</si>
  <si>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</si>
  <si>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</si>
  <si>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</si>
  <si>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</si>
  <si>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</si>
  <si>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</si>
  <si>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</si>
  <si>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</si>
  <si>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</si>
  <si>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</si>
  <si>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</si>
  <si>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</si>
  <si>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</si>
  <si>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</si>
  <si>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</si>
  <si>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</si>
  <si>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</si>
  <si>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</si>
  <si>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</si>
  <si>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</si>
  <si>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</si>
  <si>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</si>
  <si>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</si>
  <si>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</si>
  <si>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</si>
  <si>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</si>
  <si>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</si>
  <si>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</si>
  <si>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</si>
  <si>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</si>
  <si>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</si>
  <si>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</si>
  <si>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</si>
  <si>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</si>
  <si>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</si>
  <si>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</si>
  <si>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</si>
  <si>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</si>
  <si>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</si>
  <si>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</si>
  <si>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</si>
  <si>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</si>
  <si>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</si>
  <si>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</si>
  <si>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</si>
  <si>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</si>
  <si>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</si>
  <si>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</si>
  <si>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</si>
  <si>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</si>
  <si>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</si>
  <si>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</si>
  <si>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</si>
  <si>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</si>
  <si>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</si>
  <si>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</si>
  <si>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</si>
  <si>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</si>
  <si>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</si>
  <si>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</si>
  <si>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</si>
  <si>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</si>
  <si>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</si>
  <si>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</si>
  <si>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</si>
  <si>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</si>
  <si>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</si>
  <si>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</si>
  <si>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</si>
  <si>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</si>
  <si>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</si>
  <si>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</si>
  <si>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</si>
  <si>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</si>
  <si>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</si>
  <si>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</si>
  <si>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</si>
  <si>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</si>
  <si>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</si>
  <si>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</si>
  <si>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</si>
  <si>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</si>
  <si>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</si>
  <si>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</si>
  <si>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</si>
  <si>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</si>
  <si>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</si>
  <si>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</si>
  <si>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</si>
  <si>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</si>
  <si>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</si>
  <si>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</si>
  <si>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</si>
  <si>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</si>
  <si>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</si>
  <si>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</si>
  <si>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</si>
  <si>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</si>
  <si>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</si>
  <si>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</si>
  <si>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</si>
  <si>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</si>
  <si>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</si>
  <si>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</si>
  <si>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</si>
  <si>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</si>
  <si>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</si>
  <si>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</si>
  <si>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</si>
  <si>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</si>
  <si>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</si>
  <si>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</si>
  <si>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</si>
  <si>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</si>
  <si>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</si>
  <si>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</si>
  <si>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</si>
  <si>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</si>
  <si>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</si>
  <si>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</si>
  <si>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</si>
  <si>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</si>
  <si>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</si>
  <si>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</si>
  <si>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</si>
  <si>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</si>
  <si>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</si>
  <si>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</si>
  <si>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</si>
  <si>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</si>
  <si>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</si>
  <si>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</si>
  <si>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</si>
  <si>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</si>
  <si>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</si>
  <si>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</si>
  <si>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</si>
  <si>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</si>
  <si>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</si>
  <si>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</si>
  <si>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</si>
  <si>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</si>
  <si>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</si>
  <si>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</si>
  <si>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</si>
  <si>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</si>
  <si>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</si>
  <si>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</si>
  <si>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</si>
  <si>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</si>
  <si>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</si>
  <si>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</si>
  <si>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</si>
  <si>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</si>
  <si>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</si>
  <si>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</si>
  <si>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</si>
  <si>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</si>
  <si>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</si>
  <si>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</si>
  <si>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</si>
  <si>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</si>
  <si>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</si>
  <si>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</si>
  <si>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</si>
  <si>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</si>
  <si>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</si>
  <si>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</si>
  <si>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</si>
  <si>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</si>
  <si>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</si>
  <si>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</si>
  <si>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</si>
  <si>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</si>
  <si>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</si>
  <si>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</si>
  <si>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</si>
  <si>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</si>
  <si>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</si>
  <si>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</si>
  <si>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</si>
  <si>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</si>
  <si>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</si>
  <si>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</si>
  <si>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</si>
  <si>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</si>
  <si>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</si>
  <si>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</si>
  <si>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</si>
  <si>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</si>
  <si>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</si>
  <si>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</si>
  <si>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</si>
  <si>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</si>
  <si>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</si>
  <si>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</si>
  <si>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</si>
  <si>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</si>
  <si>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</si>
  <si>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</si>
  <si>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</si>
  <si>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</si>
  <si>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</si>
  <si>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</si>
  <si>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</si>
  <si>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</si>
  <si>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</si>
  <si>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</si>
  <si>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</si>
  <si>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</si>
  <si>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</si>
  <si>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</si>
  <si>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</si>
  <si>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</si>
  <si>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</si>
  <si>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</si>
  <si>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</si>
  <si>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</si>
  <si>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</si>
  <si>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</si>
  <si>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</si>
  <si>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</si>
  <si>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</si>
  <si>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</si>
  <si>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</si>
  <si>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</si>
  <si>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</si>
  <si>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</si>
  <si>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</si>
  <si>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</si>
  <si>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</si>
  <si>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</si>
  <si>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</si>
  <si>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</si>
  <si>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</si>
  <si>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</si>
  <si>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</si>
  <si>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</si>
  <si>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</si>
  <si>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</si>
  <si>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</si>
  <si>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</si>
  <si>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</si>
  <si>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</si>
  <si>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</si>
  <si>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</si>
  <si>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</si>
  <si>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</si>
  <si>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</si>
  <si>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</si>
  <si>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</si>
  <si>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</si>
  <si>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</si>
  <si>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</si>
  <si>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</si>
  <si>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</si>
  <si>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</si>
  <si>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</si>
  <si>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</si>
  <si>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</si>
  <si>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</si>
  <si>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</si>
  <si>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</si>
  <si>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</si>
  <si>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</si>
  <si>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</si>
  <si>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</si>
  <si>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</si>
  <si>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</si>
  <si>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</si>
  <si>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</si>
  <si>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</si>
  <si>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</si>
  <si>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</si>
  <si>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</si>
  <si>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</si>
  <si>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</si>
  <si>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</si>
  <si>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</si>
  <si>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</si>
  <si>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</si>
  <si>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</si>
  <si>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</si>
  <si>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</si>
  <si>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</si>
  <si>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</si>
  <si>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</si>
  <si>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</si>
  <si>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</si>
  <si>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</si>
  <si>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</si>
  <si>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</si>
  <si>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</si>
  <si>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</si>
  <si>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</si>
  <si>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</si>
  <si>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</si>
  <si>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</si>
  <si>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</si>
  <si>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</si>
  <si>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</si>
  <si>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</si>
  <si>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</si>
  <si>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</si>
  <si>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</si>
  <si>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</si>
  <si>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</si>
  <si>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</si>
  <si>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</si>
  <si>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</si>
  <si>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</si>
  <si>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</si>
  <si>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</si>
  <si>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</si>
  <si>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</si>
  <si>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</si>
  <si>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</si>
  <si>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</si>
  <si>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</si>
  <si>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</si>
  <si>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</si>
  <si>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</si>
  <si>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</si>
  <si>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</si>
  <si>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</si>
  <si>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</si>
  <si>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</si>
  <si>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</si>
  <si>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</si>
  <si>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</si>
  <si>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</si>
  <si>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</si>
  <si>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</si>
  <si>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</si>
  <si>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</si>
  <si>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</si>
  <si>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</si>
  <si>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</si>
  <si>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</si>
  <si>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</si>
  <si>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</si>
  <si>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</si>
  <si>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</si>
  <si>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</si>
  <si>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</si>
  <si>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</si>
  <si>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</si>
  <si>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</si>
  <si>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</si>
  <si>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</si>
  <si>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</si>
  <si>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</si>
  <si>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</si>
  <si>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</si>
  <si>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</si>
  <si>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</si>
  <si>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</si>
  <si>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</si>
  <si>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</si>
  <si>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</si>
  <si>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</si>
  <si>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</si>
  <si>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</si>
  <si>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</si>
  <si>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</si>
  <si>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</si>
  <si>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</si>
  <si>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</si>
  <si>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</si>
  <si>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</si>
  <si>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</si>
  <si>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</si>
  <si>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</si>
  <si>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</si>
  <si>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</si>
  <si>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</si>
  <si>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</si>
  <si>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</si>
  <si>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</si>
  <si>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</si>
  <si>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</si>
  <si>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</si>
  <si>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</si>
  <si>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</si>
  <si>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</si>
  <si>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</si>
  <si>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</si>
  <si>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</si>
  <si>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</si>
  <si>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</si>
  <si>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</si>
  <si>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</si>
  <si>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</si>
  <si>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</si>
  <si>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</si>
  <si>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</si>
  <si>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</si>
  <si>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</si>
  <si>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</si>
  <si>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</si>
  <si>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</si>
  <si>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</si>
  <si>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</si>
  <si>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</si>
  <si>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</si>
  <si>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</si>
  <si>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</si>
  <si>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</si>
  <si>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</si>
  <si>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</si>
  <si>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</si>
  <si>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</si>
  <si>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</si>
  <si>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</si>
  <si>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</si>
  <si>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</si>
  <si>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</si>
  <si>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</si>
  <si>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</si>
  <si>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</si>
  <si>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</si>
  <si>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</si>
  <si>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</si>
  <si>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</si>
  <si>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</si>
  <si>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</si>
  <si>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</si>
  <si>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</si>
  <si>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</si>
  <si>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</si>
  <si>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</si>
  <si>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</si>
  <si>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</si>
  <si>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</si>
  <si>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</si>
  <si>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</si>
  <si>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</si>
  <si>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</si>
  <si>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</si>
  <si>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</si>
  <si>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</si>
  <si>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</si>
  <si>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</si>
  <si>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</si>
  <si>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</si>
  <si>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</si>
  <si>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</si>
  <si>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</si>
  <si>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</si>
  <si>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</si>
  <si>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</si>
  <si>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</si>
  <si>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</si>
  <si>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</si>
  <si>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</si>
  <si>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</si>
  <si>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</si>
  <si>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</si>
  <si>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</si>
  <si>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</si>
  <si>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</si>
  <si>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</si>
  <si>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</si>
  <si>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</si>
  <si>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</si>
  <si>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</si>
  <si>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</si>
  <si>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</si>
  <si>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</si>
  <si>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</si>
  <si>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</si>
  <si>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</si>
  <si>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</si>
  <si>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</si>
  <si>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</si>
  <si>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</si>
  <si>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</si>
  <si>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</si>
  <si>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</si>
  <si>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</si>
  <si>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</si>
  <si>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</si>
  <si>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</si>
  <si>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</si>
  <si>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</si>
  <si>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</si>
  <si>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</si>
  <si>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</si>
  <si>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</si>
  <si>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</si>
  <si>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</si>
  <si>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</si>
  <si>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</si>
  <si>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</si>
  <si>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</si>
  <si>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</si>
  <si>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</si>
  <si>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</si>
  <si>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</si>
  <si>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</si>
  <si>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</si>
  <si>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</si>
  <si>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</si>
  <si>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</si>
  <si>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</si>
  <si>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</si>
  <si>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</si>
  <si>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</si>
  <si>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</si>
  <si>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</si>
  <si>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</si>
  <si>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</si>
  <si>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</si>
  <si>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</si>
  <si>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</si>
  <si>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</si>
  <si>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</si>
  <si>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</si>
  <si>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</si>
  <si>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</si>
  <si>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</si>
  <si>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</si>
  <si>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</si>
  <si>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</si>
  <si>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</si>
  <si>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</si>
  <si>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</si>
  <si>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</si>
  <si>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</si>
  <si>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</si>
  <si>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</si>
  <si>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</si>
  <si>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</si>
  <si>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</si>
  <si>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</si>
  <si>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</si>
  <si>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</si>
  <si>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</si>
  <si>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</si>
  <si>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</si>
  <si>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</si>
  <si>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</si>
  <si>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</si>
  <si>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</si>
  <si>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</si>
  <si>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</si>
  <si>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</si>
  <si>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</si>
  <si>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</si>
  <si>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</si>
  <si>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</si>
  <si>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</si>
  <si>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</si>
  <si>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</si>
  <si>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</si>
  <si>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</si>
  <si>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</si>
  <si>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</si>
  <si>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</si>
  <si>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</si>
  <si>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</si>
  <si>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</si>
  <si>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</si>
  <si>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</si>
  <si>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</si>
  <si>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</si>
  <si>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</si>
  <si>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</si>
  <si>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</si>
  <si>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</si>
  <si>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</si>
  <si>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</si>
  <si>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</si>
  <si>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</si>
  <si>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</si>
  <si>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</si>
  <si>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</si>
  <si>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</si>
  <si>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</si>
  <si>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</si>
  <si>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</si>
  <si>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</si>
  <si>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</si>
  <si>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</si>
  <si>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</si>
  <si>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</si>
  <si>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</si>
  <si>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</si>
  <si>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</si>
  <si>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</si>
  <si>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</si>
  <si>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</si>
  <si>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</si>
  <si>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</si>
  <si>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</si>
  <si>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</si>
  <si>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</si>
  <si>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</si>
  <si>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</si>
  <si>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</si>
  <si>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</si>
  <si>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</si>
  <si>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</si>
  <si>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</si>
  <si>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</si>
  <si>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</si>
  <si>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</si>
  <si>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</si>
  <si>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</si>
  <si>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</si>
  <si>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</si>
  <si>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</si>
  <si>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</si>
  <si>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</si>
  <si>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</si>
  <si>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</si>
  <si>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</si>
  <si>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</si>
  <si>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</si>
  <si>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</si>
  <si>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</si>
  <si>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</si>
  <si>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</si>
  <si>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</si>
  <si>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</si>
  <si>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</si>
  <si>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</si>
  <si>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</si>
  <si>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</si>
  <si>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</si>
  <si>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</si>
  <si>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</si>
  <si>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</si>
  <si>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</si>
  <si>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</si>
  <si>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</si>
  <si>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</si>
  <si>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</si>
  <si>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</si>
  <si>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</si>
  <si>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</si>
  <si>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</si>
  <si>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</si>
  <si>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</si>
  <si>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</si>
  <si>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</si>
  <si>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</si>
  <si>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</si>
  <si>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</si>
  <si>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</si>
  <si>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</si>
  <si>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</si>
  <si>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</si>
  <si>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</si>
  <si>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</si>
  <si>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</si>
  <si>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</si>
  <si>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</si>
  <si>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</si>
  <si>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</si>
  <si>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</si>
  <si>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</si>
  <si>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</si>
  <si>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</si>
  <si>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</si>
  <si>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</si>
  <si>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</si>
  <si>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</si>
  <si>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</si>
  <si>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</si>
  <si>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</si>
  <si>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</si>
  <si>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</si>
  <si>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</si>
  <si>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</si>
  <si>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</si>
  <si>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</si>
  <si>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</si>
  <si>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</si>
  <si>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</si>
  <si>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</si>
  <si>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</si>
  <si>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</si>
  <si>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</si>
  <si>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</si>
  <si>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</si>
  <si>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</si>
  <si>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</si>
  <si>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</si>
  <si>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</si>
  <si>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</si>
  <si>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</si>
  <si>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</si>
  <si>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</si>
  <si>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</si>
  <si>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</si>
  <si>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</si>
  <si>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</si>
  <si>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</si>
  <si>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</si>
  <si>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</si>
  <si>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</si>
  <si>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</si>
  <si>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</si>
  <si>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</si>
  <si>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</si>
  <si>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</si>
  <si>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</si>
  <si>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</si>
  <si>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</si>
  <si>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</si>
  <si>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</si>
  <si>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</si>
  <si>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</si>
  <si>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</si>
  <si>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</si>
  <si>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</si>
  <si>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</si>
  <si>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</si>
  <si>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</si>
  <si>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</si>
  <si>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</si>
  <si>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</si>
  <si>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</si>
  <si>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</si>
  <si>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</si>
  <si>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</si>
  <si>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</si>
  <si>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</si>
  <si>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</si>
  <si>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</si>
  <si>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</si>
  <si>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</si>
  <si>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</si>
  <si>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</si>
  <si>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</si>
  <si>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</si>
  <si>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</si>
  <si>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</si>
  <si>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</si>
  <si>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</si>
  <si>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</si>
  <si>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</si>
  <si>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</si>
  <si>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</si>
  <si>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</si>
  <si>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</si>
  <si>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</si>
  <si>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</si>
  <si>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</si>
  <si>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</si>
  <si>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</si>
  <si>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</si>
  <si>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</si>
  <si>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</si>
  <si>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</si>
  <si>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</si>
  <si>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</si>
  <si>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</si>
  <si>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</si>
  <si>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</si>
  <si>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</si>
  <si>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</si>
  <si>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</si>
  <si>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</si>
  <si>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</si>
  <si>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</si>
  <si>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</si>
  <si>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</si>
  <si>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</si>
  <si>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</si>
  <si>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</si>
  <si>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</si>
  <si>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</si>
  <si>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</si>
  <si>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</si>
  <si>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</si>
  <si>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</si>
  <si>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</si>
  <si>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</si>
  <si>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</si>
  <si>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</si>
  <si>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</si>
  <si>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</si>
  <si>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</si>
  <si>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</si>
  <si>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</si>
  <si>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</si>
  <si>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</si>
  <si>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</si>
  <si>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</si>
  <si>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</si>
  <si>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</si>
  <si>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</si>
  <si>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</si>
  <si>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</si>
  <si>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</si>
  <si>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</si>
  <si>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</si>
  <si>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</si>
  <si>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</si>
  <si>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</si>
  <si>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</si>
  <si>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</si>
  <si>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</si>
  <si>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</si>
  <si>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</si>
  <si>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</si>
  <si>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</si>
  <si>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</si>
  <si>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</si>
  <si>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</si>
  <si>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</si>
  <si>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</si>
  <si>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</si>
  <si>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</si>
  <si>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</si>
  <si>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</si>
  <si>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</si>
  <si>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</si>
  <si>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</si>
  <si>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</si>
  <si>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</si>
  <si>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</si>
  <si>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</si>
  <si>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</si>
  <si>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</si>
  <si>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</si>
  <si>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</si>
  <si>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</si>
  <si>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</si>
  <si>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</si>
  <si>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</si>
  <si>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</si>
  <si>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</si>
  <si>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</si>
  <si>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</si>
  <si>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</si>
  <si>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</si>
  <si>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</si>
  <si>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</si>
  <si>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</si>
  <si>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</si>
  <si>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</si>
  <si>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</si>
  <si>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</si>
  <si>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</si>
  <si>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</si>
  <si>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</si>
  <si>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</si>
  <si>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</si>
  <si>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</si>
  <si>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</si>
  <si>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</si>
  <si>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</si>
  <si>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</si>
  <si>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</si>
  <si>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</si>
  <si>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</si>
  <si>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</si>
  <si>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</si>
  <si>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</si>
  <si>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</si>
  <si>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</si>
  <si>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</si>
  <si>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</si>
  <si>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</si>
  <si>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</si>
  <si>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</si>
  <si>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</si>
  <si>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</si>
  <si>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</si>
  <si>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</si>
  <si>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</si>
  <si>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</si>
  <si>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</si>
  <si>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</si>
  <si>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</si>
  <si>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</si>
  <si>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</si>
  <si>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</si>
  <si>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</si>
  <si>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</si>
  <si>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</si>
  <si>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</si>
  <si>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</si>
  <si>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</si>
  <si>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</si>
  <si>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</si>
  <si>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</si>
  <si>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</si>
  <si>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</si>
  <si>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</si>
  <si>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</si>
  <si>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</si>
  <si>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</si>
  <si>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</si>
  <si>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</si>
  <si>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</si>
  <si>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</si>
  <si>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</si>
  <si>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</si>
  <si>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</si>
  <si>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</si>
  <si>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</si>
  <si>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</si>
  <si>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</si>
  <si>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</si>
  <si>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</si>
  <si>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</si>
  <si>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</si>
  <si>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</si>
  <si>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</si>
  <si>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</si>
  <si>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</si>
  <si>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</si>
  <si>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</si>
  <si>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</si>
  <si>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</si>
  <si>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</si>
  <si>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</si>
  <si>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</si>
  <si>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</si>
  <si>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</si>
  <si>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</si>
  <si>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</si>
  <si>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</si>
  <si>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</si>
  <si>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</si>
  <si>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</si>
  <si>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</si>
  <si>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</si>
  <si>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</si>
  <si>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</si>
  <si>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</si>
  <si>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</si>
  <si>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</si>
  <si>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</si>
  <si>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</si>
  <si>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</si>
  <si>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</si>
  <si>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</si>
  <si>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</si>
  <si>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</si>
  <si>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</si>
  <si>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</si>
  <si>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</si>
  <si>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</si>
  <si>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</si>
  <si>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</si>
  <si>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</si>
  <si>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</si>
  <si>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</si>
  <si>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</si>
  <si>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</si>
  <si>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</si>
  <si>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</si>
  <si>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</si>
  <si>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</si>
  <si>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</si>
  <si>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</si>
  <si>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</si>
  <si>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</si>
  <si>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</si>
  <si>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</si>
  <si>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</si>
  <si>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</si>
  <si>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</si>
  <si>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</si>
  <si>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</si>
  <si>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</si>
  <si>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</si>
  <si>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</si>
  <si>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</si>
  <si>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</si>
  <si>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</si>
  <si>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</si>
  <si>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</si>
  <si>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</si>
  <si>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</si>
  <si>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</si>
  <si>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</si>
  <si>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</si>
  <si>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</si>
  <si>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</si>
  <si>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</si>
  <si>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</si>
  <si>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</si>
  <si>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</si>
  <si>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</si>
  <si>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</si>
  <si>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</si>
  <si>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</si>
  <si>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</si>
  <si>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</si>
  <si>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</si>
  <si>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</si>
  <si>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</si>
  <si>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</si>
  <si>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</si>
  <si>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</si>
  <si>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</si>
  <si>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</si>
  <si>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</si>
  <si>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</si>
  <si>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</si>
  <si>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</si>
  <si>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</si>
  <si>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</si>
  <si>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</si>
  <si>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</si>
  <si>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</si>
  <si>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</si>
  <si>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</si>
  <si>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</si>
  <si>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</si>
  <si>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</si>
  <si>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</si>
  <si>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</si>
  <si>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</si>
  <si>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</si>
  <si>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</si>
  <si>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</si>
  <si>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</si>
  <si>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</si>
  <si>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</si>
  <si>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</si>
  <si>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</si>
  <si>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</si>
  <si>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</si>
  <si>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</si>
  <si>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</si>
  <si>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</si>
  <si>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</si>
  <si>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</si>
  <si>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</si>
  <si>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</si>
  <si>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</si>
  <si>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</si>
  <si>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</si>
  <si>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</si>
  <si>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</si>
  <si>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</si>
  <si>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</si>
  <si>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</si>
  <si>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</si>
  <si>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</si>
  <si>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</si>
  <si>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</si>
  <si>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</si>
  <si>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</si>
  <si>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</si>
  <si>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</si>
  <si>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</si>
  <si>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</si>
  <si>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</si>
  <si>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</si>
  <si>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</si>
  <si>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</si>
  <si>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</si>
  <si>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</si>
  <si>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</si>
  <si>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</si>
  <si>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</si>
  <si>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</si>
  <si>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</si>
  <si>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</si>
  <si>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</si>
  <si>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</si>
  <si>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</si>
  <si>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</si>
  <si>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</si>
  <si>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</si>
  <si>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</si>
  <si>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</si>
  <si>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</si>
  <si>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</si>
  <si>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</si>
  <si>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</si>
  <si>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</si>
  <si>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</si>
  <si>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</si>
  <si>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</si>
  <si>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</si>
  <si>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</si>
  <si>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</si>
  <si>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</si>
  <si>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</si>
  <si>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</si>
  <si>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</si>
  <si>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</si>
  <si>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</si>
  <si>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</si>
  <si>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</si>
  <si>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</si>
  <si>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</si>
  <si>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</si>
  <si>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</si>
  <si>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</si>
  <si>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</si>
  <si>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</si>
  <si>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</si>
  <si>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</si>
  <si>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</si>
  <si>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</si>
  <si>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</si>
  <si>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</si>
  <si>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</si>
  <si>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</si>
  <si>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</si>
  <si>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</si>
  <si>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</si>
  <si>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</si>
  <si>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</si>
  <si>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</si>
  <si>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</si>
  <si>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</si>
  <si>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</si>
  <si>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</si>
  <si>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</si>
  <si>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</si>
  <si>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</si>
  <si>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</si>
  <si>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</si>
  <si>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</si>
  <si>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</si>
  <si>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</si>
  <si>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</si>
  <si>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</si>
  <si>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</si>
  <si>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</si>
  <si>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</si>
  <si>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</si>
  <si>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</si>
  <si>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</si>
  <si>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</si>
  <si>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</si>
  <si>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</si>
  <si>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</si>
  <si>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</si>
  <si>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</si>
  <si>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</si>
  <si>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</si>
  <si>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</si>
  <si>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</si>
  <si>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</si>
  <si>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</si>
  <si>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</si>
  <si>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</si>
  <si>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</si>
  <si>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</si>
  <si>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</si>
  <si>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</si>
  <si>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</si>
  <si>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</si>
  <si>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</si>
  <si>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</si>
  <si>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</si>
  <si>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</si>
  <si>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</si>
  <si>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</si>
  <si>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</si>
  <si>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</si>
  <si>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</si>
  <si>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</si>
  <si>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</si>
  <si>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</si>
  <si>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</si>
  <si>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</si>
  <si>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</si>
  <si>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</si>
  <si>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</si>
  <si>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</si>
  <si>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</si>
  <si>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</si>
  <si>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</si>
  <si>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</si>
  <si>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</si>
  <si>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</si>
  <si>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</si>
  <si>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</si>
  <si>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</si>
  <si>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</si>
  <si>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</si>
  <si>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</si>
  <si>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</si>
  <si>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</si>
  <si>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</si>
  <si>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</si>
  <si>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</si>
  <si>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</si>
  <si>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</si>
  <si>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</si>
  <si>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</si>
  <si>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</si>
  <si>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</si>
  <si>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</si>
  <si>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</si>
  <si>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</si>
  <si>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</si>
  <si>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</si>
  <si>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</si>
  <si>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</si>
  <si>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</si>
  <si>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</si>
  <si>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</si>
  <si>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</si>
  <si>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</si>
  <si>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</si>
  <si>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</si>
  <si>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</si>
  <si>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</si>
  <si>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</si>
  <si>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</si>
  <si>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</si>
  <si>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</si>
  <si>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</si>
  <si>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</si>
  <si>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</si>
  <si>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</si>
  <si>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</si>
  <si>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</si>
  <si>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</si>
  <si>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</si>
  <si>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</si>
  <si>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</si>
  <si>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</si>
  <si>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</si>
  <si>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</si>
  <si>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</si>
  <si>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</si>
  <si>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</si>
  <si>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</si>
  <si>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</si>
  <si>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</si>
  <si>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</si>
  <si>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</si>
  <si>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</si>
  <si>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</si>
  <si>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</si>
  <si>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</si>
  <si>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</si>
  <si>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</si>
  <si>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</si>
  <si>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</si>
  <si>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</si>
  <si>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</si>
  <si>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</si>
  <si>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</si>
  <si>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</si>
  <si>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</si>
  <si>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</si>
  <si>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</si>
  <si>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</si>
  <si>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</si>
  <si>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</si>
  <si>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</si>
  <si>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</si>
  <si>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</si>
  <si>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</si>
  <si>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</si>
  <si>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</si>
  <si>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</si>
  <si>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</si>
  <si>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</si>
  <si>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</si>
  <si>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</si>
  <si>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</si>
  <si>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</si>
  <si>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</si>
  <si>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</si>
  <si>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</si>
  <si>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</si>
  <si>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</si>
  <si>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</si>
  <si>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</si>
  <si>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</si>
  <si>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</si>
  <si>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</si>
  <si>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</si>
  <si>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</si>
  <si>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</si>
  <si>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</si>
  <si>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</si>
  <si>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</si>
  <si>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</si>
  <si>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</si>
  <si>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</si>
  <si>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</si>
  <si>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</si>
  <si>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</si>
  <si>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</si>
  <si>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</si>
  <si>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</si>
  <si>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</si>
  <si>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</si>
  <si>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</si>
  <si>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</si>
  <si>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</si>
  <si>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</si>
  <si>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</si>
  <si>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</si>
  <si>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</si>
  <si>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</si>
  <si>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</si>
  <si>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</si>
  <si>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</si>
  <si>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</si>
  <si>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</si>
  <si>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</si>
  <si>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</si>
  <si>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</si>
  <si>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</si>
  <si>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</si>
  <si>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</si>
  <si>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</si>
  <si>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</si>
  <si>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</si>
  <si>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</si>
  <si>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</si>
  <si>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</si>
  <si>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</si>
  <si>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</si>
  <si>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</si>
  <si>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</si>
  <si>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</si>
  <si>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</si>
  <si>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</si>
  <si>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</si>
  <si>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</si>
  <si>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</si>
  <si>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</si>
  <si>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</si>
  <si>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</si>
  <si>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</si>
  <si>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</si>
  <si>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</si>
  <si>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</si>
  <si>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</si>
  <si>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</si>
  <si>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</si>
  <si>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</si>
  <si>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</si>
  <si>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</si>
  <si>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</si>
  <si>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</si>
  <si>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</si>
  <si>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</si>
  <si>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</si>
  <si>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</si>
  <si>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</si>
  <si>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</si>
  <si>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</si>
  <si>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</si>
  <si>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</si>
  <si>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</si>
  <si>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</si>
  <si>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</si>
  <si>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</si>
  <si>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</si>
  <si>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</si>
  <si>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</si>
  <si>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</si>
  <si>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</si>
  <si>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</si>
  <si>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</si>
  <si>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</si>
  <si>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</si>
  <si>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</si>
  <si>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</si>
  <si>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</si>
  <si>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</si>
  <si>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</si>
  <si>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</si>
  <si>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</si>
  <si>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</si>
  <si>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</si>
  <si>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</si>
  <si>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</si>
  <si>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</si>
  <si>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</si>
  <si>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</si>
  <si>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</si>
  <si>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</si>
  <si>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</si>
  <si>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</si>
  <si>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</si>
  <si>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</si>
  <si>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</si>
  <si>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</si>
  <si>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</si>
  <si>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</si>
  <si>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</si>
  <si>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</si>
  <si>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</si>
  <si>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</si>
  <si>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</si>
  <si>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</si>
  <si>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</si>
  <si>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</si>
  <si>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</si>
  <si>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</si>
  <si>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</si>
  <si>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</si>
  <si>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</si>
  <si>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</si>
  <si>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</si>
  <si>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</si>
  <si>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</si>
  <si>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</si>
  <si>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</si>
  <si>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</si>
  <si>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</si>
  <si>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</si>
  <si>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</si>
  <si>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</si>
  <si>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</si>
  <si>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</si>
  <si>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</si>
  <si>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</si>
  <si>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</si>
  <si>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</si>
  <si>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</si>
  <si>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</si>
  <si>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</si>
  <si>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</si>
  <si>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</si>
  <si>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</si>
  <si>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</si>
  <si>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</si>
  <si>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</si>
  <si>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</si>
  <si>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</si>
  <si>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</si>
  <si>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</si>
  <si>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</si>
  <si>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</si>
  <si>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</si>
  <si>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</si>
  <si>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</si>
  <si>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</si>
  <si>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</si>
  <si>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</si>
  <si>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</si>
  <si>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</si>
  <si>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</si>
  <si>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</si>
  <si>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</si>
  <si>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</si>
  <si>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</si>
  <si>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</si>
  <si>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</si>
  <si>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</si>
  <si>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</si>
  <si>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</si>
  <si>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</si>
  <si>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</si>
  <si>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</si>
  <si>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</si>
  <si>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</si>
  <si>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</si>
  <si>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</si>
  <si>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</si>
  <si>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</si>
  <si>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</si>
  <si>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</si>
  <si>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</si>
  <si>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</si>
  <si>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</si>
  <si>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</si>
  <si>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</si>
  <si>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</si>
  <si>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</si>
  <si>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</si>
  <si>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</si>
  <si>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</si>
  <si>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</si>
  <si>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</si>
  <si>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</si>
  <si>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</si>
  <si>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</si>
  <si>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</si>
  <si>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</si>
  <si>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</si>
  <si>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</si>
  <si>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</si>
  <si>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</si>
  <si>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</si>
  <si>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</si>
  <si>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</si>
  <si>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</si>
  <si>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</si>
  <si>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</si>
  <si>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</si>
  <si>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</si>
  <si>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</si>
  <si>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</si>
  <si>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</si>
  <si>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</si>
  <si>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</si>
  <si>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</si>
  <si>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</si>
  <si>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</si>
  <si>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</si>
  <si>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</si>
  <si>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</si>
  <si>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</si>
  <si>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</si>
  <si>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</si>
  <si>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</si>
  <si>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</si>
  <si>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</si>
  <si>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</si>
  <si>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</si>
  <si>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</si>
  <si>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</si>
  <si>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</si>
  <si>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</si>
  <si>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</si>
  <si>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</si>
  <si>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</si>
  <si>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</si>
  <si>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</si>
  <si>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</si>
  <si>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</si>
  <si>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</si>
  <si>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</si>
  <si>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</si>
  <si>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</si>
  <si>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</si>
  <si>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</si>
  <si>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</si>
  <si>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</si>
  <si>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</si>
  <si>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</si>
  <si>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</si>
  <si>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</si>
  <si>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</si>
  <si>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</si>
  <si>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</si>
  <si>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</si>
  <si>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</si>
  <si>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</si>
  <si>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</si>
  <si>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</si>
  <si>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</si>
  <si>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</si>
  <si>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</si>
  <si>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</si>
  <si>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</si>
  <si>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</si>
  <si>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</si>
  <si>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</si>
  <si>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</si>
  <si>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</si>
  <si>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</si>
  <si>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</si>
  <si>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</si>
  <si>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</si>
  <si>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</si>
  <si>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</si>
  <si>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</si>
  <si>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</si>
  <si>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</si>
  <si>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</si>
  <si>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</si>
  <si>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</si>
  <si>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</si>
  <si>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</si>
  <si>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</si>
  <si>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</si>
  <si>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</si>
  <si>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</si>
  <si>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</si>
  <si>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</si>
  <si>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</si>
  <si>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</si>
  <si>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</si>
  <si>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</si>
  <si>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</si>
  <si>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</si>
  <si>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</si>
  <si>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</si>
  <si>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</si>
  <si>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</si>
  <si>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</si>
  <si>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</si>
  <si>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</si>
  <si>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</si>
  <si>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</si>
  <si>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</si>
  <si>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</si>
  <si>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</si>
  <si>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</si>
  <si>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</si>
  <si>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</si>
  <si>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</si>
  <si>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</si>
  <si>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</si>
  <si>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</si>
  <si>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</si>
  <si>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</si>
  <si>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</si>
  <si>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</si>
  <si>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</si>
  <si>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</si>
  <si>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</si>
  <si>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</si>
  <si>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</si>
  <si>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</si>
  <si>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</si>
  <si>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</si>
  <si>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</si>
  <si>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</si>
  <si>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</si>
  <si>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</si>
  <si>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</si>
  <si>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</si>
  <si>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</si>
  <si>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</si>
  <si>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</si>
  <si>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</si>
  <si>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</si>
  <si>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</si>
  <si>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</si>
  <si>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</si>
  <si>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</si>
  <si>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</si>
  <si>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</si>
  <si>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</si>
  <si>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</si>
  <si>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</si>
  <si>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</si>
  <si>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</si>
  <si>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</si>
  <si>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</si>
  <si>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</si>
  <si>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</si>
  <si>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</si>
  <si>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</si>
  <si>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</si>
  <si>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</si>
  <si>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</si>
  <si>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</si>
  <si>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</si>
  <si>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</si>
  <si>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</si>
  <si>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</si>
  <si>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</si>
  <si>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</si>
  <si>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</si>
  <si>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</si>
  <si>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</si>
  <si>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</si>
  <si>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</si>
  <si>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</si>
  <si>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</si>
  <si>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</si>
  <si>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</si>
  <si>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</si>
  <si>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</si>
  <si>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</si>
  <si>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</si>
  <si>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</si>
  <si>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</si>
  <si>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</si>
  <si>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</si>
  <si>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</si>
  <si>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</si>
  <si>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</si>
  <si>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</si>
  <si>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</si>
  <si>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</si>
  <si>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</si>
  <si>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</si>
  <si>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</si>
  <si>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</si>
  <si>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</si>
  <si>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</si>
  <si>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</si>
  <si>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</si>
  <si>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</si>
  <si>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</si>
  <si>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</si>
  <si>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</si>
  <si>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</si>
  <si>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</si>
  <si>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</si>
  <si>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</si>
  <si>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</si>
  <si>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</si>
  <si>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</si>
  <si>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</si>
  <si>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</si>
  <si>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</si>
  <si>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</si>
  <si>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</si>
  <si>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</si>
  <si>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</si>
  <si>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</si>
  <si>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</si>
  <si>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</si>
  <si>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</si>
  <si>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</si>
  <si>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</si>
  <si>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</si>
  <si>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</si>
  <si>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</si>
  <si>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</si>
  <si>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</si>
  <si>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</si>
  <si>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</si>
  <si>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</si>
  <si>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</si>
  <si>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</si>
  <si>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</si>
  <si>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</si>
  <si>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</si>
  <si>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</si>
  <si>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</si>
  <si>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</si>
  <si>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</si>
  <si>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</si>
  <si>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</si>
  <si>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</si>
  <si>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</si>
  <si>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</si>
  <si>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</si>
  <si>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</si>
  <si>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</si>
  <si>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</si>
  <si>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</si>
  <si>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</si>
  <si>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</si>
  <si>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</si>
  <si>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</si>
  <si>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</si>
  <si>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</si>
  <si>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</si>
  <si>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</si>
  <si>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</si>
  <si>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</si>
  <si>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</si>
  <si>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</si>
  <si>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</si>
  <si>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</si>
  <si>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</si>
  <si>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</si>
  <si>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</si>
  <si>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</si>
  <si>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</si>
  <si>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</si>
  <si>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</si>
  <si>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</si>
  <si>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</si>
  <si>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</si>
  <si>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</si>
  <si>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</si>
  <si>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</si>
  <si>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</si>
  <si>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</si>
  <si>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</si>
  <si>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</si>
  <si>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</si>
  <si>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</si>
  <si>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</si>
  <si>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</si>
  <si>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</si>
  <si>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</si>
  <si>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</si>
  <si>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</si>
  <si>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</si>
  <si>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</si>
  <si>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</si>
  <si>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</si>
  <si>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</si>
  <si>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</si>
  <si>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</si>
  <si>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</si>
  <si>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</si>
  <si>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</si>
  <si>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</si>
  <si>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</si>
  <si>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</si>
  <si>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</si>
  <si>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</si>
  <si>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</si>
  <si>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</si>
  <si>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</si>
  <si>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</si>
  <si>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</si>
  <si>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</si>
  <si>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</si>
  <si>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</si>
  <si>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</si>
  <si>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</si>
  <si>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</si>
  <si>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</si>
  <si>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</si>
  <si>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</si>
  <si>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</si>
  <si>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</si>
  <si>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</si>
  <si>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</si>
  <si>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</si>
  <si>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</si>
  <si>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</si>
  <si>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</si>
  <si>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</si>
  <si>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</si>
  <si>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</si>
  <si>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</si>
  <si>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</si>
  <si>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</si>
  <si>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</si>
  <si>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</si>
  <si>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</si>
  <si>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</si>
  <si>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</si>
  <si>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</si>
  <si>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</si>
  <si>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</si>
  <si>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</si>
  <si>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</si>
  <si>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</si>
  <si>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</si>
  <si>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</si>
  <si>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</si>
  <si>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</si>
  <si>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</si>
  <si>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</si>
  <si>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</si>
  <si>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</si>
  <si>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</si>
  <si>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</si>
  <si>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</si>
  <si>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</si>
  <si>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</si>
  <si>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</si>
  <si>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</si>
  <si>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</si>
  <si>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</si>
  <si>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</si>
  <si>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</si>
  <si>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</si>
  <si>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</si>
  <si>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</si>
  <si>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</si>
  <si>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</si>
  <si>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</si>
  <si>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</si>
  <si>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</si>
  <si>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</si>
  <si>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</si>
  <si>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</si>
  <si>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</si>
  <si>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</si>
  <si>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</si>
  <si>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</si>
  <si>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</si>
  <si>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</si>
  <si>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</si>
  <si>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</si>
  <si>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</si>
  <si>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</si>
  <si>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</si>
  <si>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</si>
  <si>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</si>
  <si>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</si>
  <si>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</si>
  <si>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</si>
  <si>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</si>
  <si>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</si>
  <si>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</si>
  <si>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</si>
  <si>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</si>
  <si>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</si>
  <si>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</si>
  <si>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</si>
  <si>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</si>
  <si>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</si>
  <si>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</si>
  <si>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</si>
  <si>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</si>
  <si>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</si>
  <si>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</si>
  <si>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</si>
  <si>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</si>
  <si>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</si>
  <si>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</si>
  <si>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</si>
  <si>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</si>
  <si>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</si>
  <si>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</si>
  <si>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</si>
  <si>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</si>
  <si>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</si>
  <si>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</si>
  <si>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</si>
  <si>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</si>
  <si>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</si>
  <si>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</si>
  <si>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</si>
  <si>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</si>
  <si>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</si>
  <si>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</si>
  <si>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</si>
  <si>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</si>
  <si>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</si>
  <si>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</si>
  <si>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</si>
  <si>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</si>
  <si>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</si>
  <si>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</si>
  <si>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</si>
  <si>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</si>
  <si>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</si>
  <si>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</si>
  <si>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</si>
  <si>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</si>
  <si>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</si>
  <si>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</si>
  <si>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</si>
  <si>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</si>
  <si>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</si>
  <si>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</si>
  <si>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</si>
  <si>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</si>
  <si>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</si>
  <si>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</si>
  <si>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</si>
  <si>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</si>
  <si>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</si>
  <si>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</si>
  <si>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</si>
  <si>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</si>
  <si>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</si>
  <si>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</si>
  <si>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</si>
  <si>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</si>
  <si>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</si>
  <si>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</si>
  <si>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</si>
  <si>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</si>
  <si>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</si>
  <si>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</si>
  <si>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</si>
  <si>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</si>
  <si>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</si>
  <si>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</si>
  <si>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</si>
  <si>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</si>
  <si>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</si>
  <si>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</si>
  <si>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</si>
  <si>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</si>
  <si>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</si>
  <si>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</si>
  <si>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</si>
  <si>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</si>
  <si>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</si>
  <si>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</si>
  <si>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</si>
  <si>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</si>
  <si>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</si>
  <si>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</si>
  <si>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</si>
  <si>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</si>
  <si>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</si>
  <si>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</si>
  <si>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</si>
  <si>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</si>
  <si>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</si>
  <si>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</si>
  <si>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</si>
  <si>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</si>
  <si>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</si>
  <si>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</si>
  <si>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</si>
  <si>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</si>
  <si>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</si>
  <si>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</si>
  <si>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</si>
  <si>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</si>
  <si>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</si>
  <si>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</si>
  <si>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</si>
  <si>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</si>
  <si>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</si>
  <si>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</si>
  <si>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</si>
  <si>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</si>
  <si>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</si>
  <si>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</si>
  <si>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</si>
  <si>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</si>
  <si>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</si>
  <si>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</si>
  <si>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</si>
  <si>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</si>
  <si>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</si>
  <si>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</si>
  <si>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</si>
  <si>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</si>
  <si>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</si>
  <si>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</si>
  <si>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</si>
  <si>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</si>
  <si>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</si>
  <si>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</si>
  <si>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</si>
  <si>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</si>
  <si>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</si>
  <si>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</si>
  <si>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</si>
  <si>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</si>
  <si>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</si>
  <si>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</si>
  <si>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</si>
  <si>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</si>
  <si>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</si>
  <si>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</si>
  <si>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</si>
  <si>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</si>
  <si>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</si>
  <si>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</si>
  <si>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</si>
  <si>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</si>
  <si>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</si>
  <si>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</si>
  <si>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</si>
  <si>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</si>
  <si>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</si>
  <si>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</si>
  <si>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</si>
  <si>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</si>
  <si>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</si>
  <si>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</si>
  <si>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</si>
  <si>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</si>
  <si>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</si>
  <si>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</si>
  <si>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</si>
  <si>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</si>
  <si>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</si>
  <si>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</si>
  <si>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</si>
  <si>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</si>
  <si>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</si>
  <si>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</si>
  <si>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</si>
  <si>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</si>
  <si>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</si>
  <si>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</si>
  <si>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</si>
  <si>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</si>
  <si>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</si>
  <si>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</si>
  <si>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</si>
  <si>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</si>
  <si>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</si>
  <si>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</si>
  <si>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</si>
  <si>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</si>
  <si>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</si>
  <si>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</si>
  <si>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</si>
  <si>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</si>
  <si>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</si>
  <si>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</si>
  <si>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</si>
  <si>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</si>
  <si>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</si>
  <si>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</si>
  <si>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</si>
  <si>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</si>
  <si>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</si>
  <si>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</si>
  <si>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</si>
  <si>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</si>
  <si>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</si>
  <si>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</si>
  <si>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</si>
  <si>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</si>
  <si>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</si>
  <si>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</si>
  <si>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</si>
  <si>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</si>
  <si>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</si>
  <si>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</si>
  <si>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</si>
  <si>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</si>
  <si>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</si>
  <si>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</si>
  <si>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</si>
  <si>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</si>
  <si>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</si>
  <si>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</si>
  <si>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</si>
  <si>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</si>
  <si>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</si>
  <si>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</si>
  <si>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</si>
  <si>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</si>
  <si>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</si>
  <si>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</si>
  <si>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</si>
  <si>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</si>
  <si>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</si>
  <si>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</si>
  <si>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</si>
  <si>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</si>
  <si>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</si>
  <si>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</si>
  <si>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</si>
  <si>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</si>
  <si>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</si>
  <si>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</si>
  <si>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</si>
  <si>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</si>
  <si>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</si>
  <si>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</si>
  <si>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</si>
  <si>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</si>
  <si>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</si>
  <si>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</si>
  <si>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</si>
  <si>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</si>
  <si>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</si>
  <si>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</si>
  <si>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</si>
  <si>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</si>
  <si>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</si>
  <si>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</si>
  <si>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</si>
  <si>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</si>
  <si>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</si>
  <si>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</si>
  <si>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</si>
  <si>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</si>
  <si>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</si>
  <si>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</si>
  <si>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</si>
  <si>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</si>
  <si>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</si>
  <si>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</si>
  <si>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</si>
  <si>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</si>
  <si>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</si>
  <si>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</si>
  <si>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</si>
  <si>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</si>
  <si>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</si>
  <si>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</si>
  <si>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</si>
  <si>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</si>
  <si>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</si>
  <si>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</si>
  <si>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</si>
  <si>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</si>
  <si>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</si>
  <si>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</si>
  <si>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</si>
  <si>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</si>
  <si>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</si>
  <si>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</si>
  <si>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</si>
  <si>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</si>
  <si>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</si>
  <si>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</si>
  <si>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</si>
  <si>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</si>
  <si>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</si>
  <si>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DISTRITAL DE BARRANQUILLA</t>
  </si>
  <si>
    <t>012019001710</t>
  </si>
  <si>
    <t>Prestación de servicio de apoyo a la gestión para la atención en educación inicial a la primera infancia en el marco de la 
"Política de Estado para el Desarrollo Integral de la Primera Infancia de Cero a Siempre"</t>
  </si>
  <si>
    <t>Prestación de servicio de apoyo a la gestión para la promoción del Desarrollo Integral a la Primera Infancia</t>
  </si>
  <si>
    <t>012017002462</t>
  </si>
  <si>
    <t>OTRO SI No.2
AL CONTRATO 012017002462</t>
  </si>
  <si>
    <t>OTRO SI No.1 
AL CONTRATO 012017002462</t>
  </si>
  <si>
    <t>OTRO SI 
AL CONTRATO 012017000973</t>
  </si>
  <si>
    <t>Anuar esfuerzos económicos, técnicos, económicos, físicos y administrativos para la promoción de la atención integral en la MODALIDAD INSTITUCIONAL a niños y niñas de la primera infancia, del Distrito de Barranquilla en el marco de la "Política de Estado de Cero a Siempre"</t>
  </si>
  <si>
    <t>012017000973</t>
  </si>
  <si>
    <t>012016000756</t>
  </si>
  <si>
    <t xml:space="preserve">Anuar esfuerzos económicos, técnicos, económicos, administrativos para atender integralmente en la MODALIDAD INSTITUCIONAL a niños y niñas en primera infancia, del Distrito de Barranquilla que pertenezcan a población en condiciones de vulnerabilidad, en el marco de la estrategia nacional para la atención a la primera infanciade cero a siempre. </t>
  </si>
  <si>
    <t>012015000913</t>
  </si>
  <si>
    <t xml:space="preserve">Anuar esfuerzos y recursos técnicos, físicos, administrativos  y económicos entre las partes para atender integralmente en la MODALIDAD INSTITUCIONAL a niños y niñas en primera infancia, de la ciudad de Barranquilla que pertenezcan a población en condiciones de vulnerabilidad, en el marco de la estrategia nacional para la atención a la primera infancia de cero a siempre. </t>
  </si>
  <si>
    <t>0108-2014-000097</t>
  </si>
  <si>
    <t xml:space="preserve">Anuar esfuerzos y recursos técnicos, físicos, administrativos  y económicos para la operación de varios Centros de Desarrollo Infantil (CDI) los cuales estarán destinados a la Atención Integral a la Primera Infancia, en la modalidad institucional. </t>
  </si>
  <si>
    <t>0108-2013-000041</t>
  </si>
  <si>
    <t xml:space="preserve">Anuar esfuerzos y recursos técnicos, físicos, administrativos  y económicos para la operación de varios Centros de Desarrollo Infantil (CDI) para la Atención Integral a la Primera Infancia, en los lugares descritos por el Distrito de Barranquilla. Hasta 240 niños y niñas menores de 5 años.  </t>
  </si>
  <si>
    <t>JENNIFER ANTONIA CHAVEZ JUNCO</t>
  </si>
  <si>
    <t xml:space="preserve">JENNIFER CHAVEZ JUNCO </t>
  </si>
  <si>
    <t>CARRERA 4A No. 35a - 41</t>
  </si>
  <si>
    <t>3007022228 - 3157179975</t>
  </si>
  <si>
    <t>jenny0886@gmail.com</t>
  </si>
  <si>
    <t>CALLE 38B No. 4 - 35</t>
  </si>
  <si>
    <t>012020001487</t>
  </si>
  <si>
    <t>012020001507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</si>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</sst>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9" zoomScale="68" zoomScaleNormal="53" zoomScaleSheetLayoutView="40" zoomScalePageLayoutView="40" workbookViewId="0">
      <selection activeCell="A214" sqref="A214"/>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04" t="s">
        <v>2653</v>
      </c>
      <c r="D2" s="205"/>
      <c r="E2" s="205"/>
      <c r="F2" s="205"/>
      <c r="G2" s="205"/>
      <c r="H2" s="205"/>
      <c r="I2" s="205"/>
      <c r="J2" s="205"/>
      <c r="K2" s="205"/>
      <c r="L2" s="180" t="s">
        <v>2640</v>
      </c>
      <c r="M2" s="180"/>
      <c r="N2" s="188" t="s">
        <v>2641</v>
      </c>
      <c r="O2" s="189"/>
    </row>
    <row r="3" spans="1:20" ht="33" customHeight="1" x14ac:dyDescent="0.35">
      <c r="A3" s="9"/>
      <c r="B3" s="8"/>
      <c r="C3" s="206"/>
      <c r="D3" s="207"/>
      <c r="E3" s="207"/>
      <c r="F3" s="207"/>
      <c r="G3" s="207"/>
      <c r="H3" s="207"/>
      <c r="I3" s="207"/>
      <c r="J3" s="207"/>
      <c r="K3" s="207"/>
      <c r="L3" s="190" t="s">
        <v>1</v>
      </c>
      <c r="M3" s="190"/>
      <c r="N3" s="190" t="s">
        <v>2642</v>
      </c>
      <c r="O3" s="192"/>
    </row>
    <row r="4" spans="1:20" ht="24.75" customHeight="1" thickBot="1" x14ac:dyDescent="0.4">
      <c r="A4" s="10"/>
      <c r="B4" s="12"/>
      <c r="C4" s="208"/>
      <c r="D4" s="209"/>
      <c r="E4" s="209"/>
      <c r="F4" s="209"/>
      <c r="G4" s="209"/>
      <c r="H4" s="209"/>
      <c r="I4" s="209"/>
      <c r="J4" s="209"/>
      <c r="K4" s="209"/>
      <c r="L4" s="193" t="s">
        <v>0</v>
      </c>
      <c r="M4" s="193"/>
      <c r="N4" s="193"/>
      <c r="O4" s="194"/>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2662</v>
      </c>
      <c r="D14" s="14"/>
      <c r="E14" s="14"/>
      <c r="F14" s="14"/>
      <c r="G14" s="14"/>
      <c r="H14" s="14"/>
      <c r="I14" s="14"/>
      <c r="J14" s="14"/>
      <c r="K14" s="14"/>
      <c r="L14" s="14"/>
      <c r="M14" s="14"/>
      <c r="N14" s="14"/>
      <c r="O14" s="15"/>
    </row>
    <row r="15" spans="1:20" ht="19.5" customHeight="1" thickBot="1" x14ac:dyDescent="0.4">
      <c r="A15" s="9"/>
      <c r="B15" s="32" t="s">
        <v>2635</v>
      </c>
      <c r="C15" s="156" t="s">
        <v>2703</v>
      </c>
      <c r="D15" s="35"/>
      <c r="E15" s="35"/>
      <c r="F15" s="5"/>
      <c r="G15" s="32" t="s">
        <v>1168</v>
      </c>
      <c r="H15" s="103" t="s">
        <v>163</v>
      </c>
      <c r="I15" s="32" t="s">
        <v>2624</v>
      </c>
      <c r="J15" s="108" t="s">
        <v>2626</v>
      </c>
      <c r="L15" s="210" t="s">
        <v>8</v>
      </c>
      <c r="M15" s="210"/>
      <c r="N15" s="128"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81" t="s">
        <v>21</v>
      </c>
      <c r="B17" s="182"/>
      <c r="C17" s="182"/>
      <c r="D17" s="182"/>
      <c r="E17" s="182"/>
      <c r="F17" s="182"/>
      <c r="G17" s="182"/>
      <c r="H17" s="181" t="s">
        <v>12</v>
      </c>
      <c r="I17" s="182"/>
      <c r="J17" s="182"/>
      <c r="K17" s="182"/>
      <c r="L17" s="182"/>
      <c r="M17" s="182"/>
      <c r="N17" s="182"/>
      <c r="O17" s="183"/>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35">
      <c r="A20" s="9"/>
      <c r="B20" s="109">
        <v>900264229</v>
      </c>
      <c r="C20" s="5"/>
      <c r="D20" s="73"/>
      <c r="E20" s="5"/>
      <c r="F20" s="5"/>
      <c r="G20" s="5"/>
      <c r="H20" s="187"/>
      <c r="I20" s="149" t="s">
        <v>163</v>
      </c>
      <c r="J20" s="150" t="s">
        <v>183</v>
      </c>
      <c r="K20" s="151">
        <v>1584569392</v>
      </c>
      <c r="L20" s="152"/>
      <c r="M20" s="152">
        <v>44561</v>
      </c>
      <c r="N20" s="135">
        <f>+(M20-L20)/30</f>
        <v>1485.3666666666666</v>
      </c>
      <c r="O20" s="138"/>
      <c r="U20" s="134"/>
      <c r="V20" s="105">
        <f ca="1">NOW()</f>
        <v>44194.670989120372</v>
      </c>
      <c r="W20" s="105">
        <f ca="1">NOW()</f>
        <v>44194.670989120372</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1" t="s">
        <v>2</v>
      </c>
      <c r="C37" s="211"/>
      <c r="D37" s="211"/>
      <c r="E37" s="211"/>
      <c r="F37" s="211"/>
      <c r="G37" s="5"/>
      <c r="H37" s="129"/>
      <c r="I37" s="130"/>
      <c r="J37" s="130"/>
      <c r="K37" s="130"/>
      <c r="L37" s="130"/>
      <c r="M37" s="130"/>
      <c r="N37" s="130"/>
      <c r="O37" s="131"/>
    </row>
    <row r="38" spans="1:16" ht="21" customHeight="1" x14ac:dyDescent="0.35">
      <c r="A38" s="9"/>
      <c r="B38" s="179" t="str">
        <f>VLOOKUP(B20,EAS!A2:B1439,2,0)</f>
        <v>CORPORACIÓN PARA EL ESTUDIO COMPRENSIÓN Y UTILIZACIÓN DE LA INTELIGENCIA CORPOINTELIGENCIA</v>
      </c>
      <c r="C38" s="179"/>
      <c r="D38" s="179"/>
      <c r="E38" s="179"/>
      <c r="F38" s="179"/>
      <c r="G38" s="5"/>
      <c r="H38" s="132"/>
      <c r="I38" s="191" t="s">
        <v>7</v>
      </c>
      <c r="J38" s="191"/>
      <c r="K38" s="191"/>
      <c r="L38" s="191"/>
      <c r="M38" s="191"/>
      <c r="N38" s="191"/>
      <c r="O38" s="133"/>
    </row>
    <row r="39" spans="1:16" ht="43" customHeight="1" thickBot="1" x14ac:dyDescent="0.4">
      <c r="A39" s="10"/>
      <c r="B39" s="11"/>
      <c r="C39" s="11"/>
      <c r="D39" s="11"/>
      <c r="E39" s="11"/>
      <c r="F39" s="11"/>
      <c r="G39" s="11"/>
      <c r="H39" s="10"/>
      <c r="I39" s="223" t="s">
        <v>2702</v>
      </c>
      <c r="J39" s="223"/>
      <c r="K39" s="223"/>
      <c r="L39" s="223"/>
      <c r="M39" s="223"/>
      <c r="N39" s="223"/>
      <c r="O39" s="12"/>
    </row>
    <row r="40" spans="1:16" ht="15" thickBot="1" x14ac:dyDescent="0.4"/>
    <row r="41" spans="1:16" s="19" customFormat="1" ht="31.5" customHeight="1" thickBot="1" x14ac:dyDescent="0.4">
      <c r="A41" s="181" t="s">
        <v>3</v>
      </c>
      <c r="B41" s="182"/>
      <c r="C41" s="182"/>
      <c r="D41" s="182"/>
      <c r="E41" s="182"/>
      <c r="F41" s="182"/>
      <c r="G41" s="182"/>
      <c r="H41" s="182"/>
      <c r="I41" s="182"/>
      <c r="J41" s="182"/>
      <c r="K41" s="182"/>
      <c r="L41" s="182"/>
      <c r="M41" s="182"/>
      <c r="N41" s="182"/>
      <c r="O41" s="183"/>
      <c r="P41" s="76"/>
    </row>
    <row r="42" spans="1:16" ht="8.25" customHeight="1" thickBot="1" x14ac:dyDescent="0.4"/>
    <row r="43" spans="1:16" s="19" customFormat="1" ht="31.5" customHeight="1" thickBot="1" x14ac:dyDescent="0.4">
      <c r="A43" s="225" t="s">
        <v>4</v>
      </c>
      <c r="B43" s="226"/>
      <c r="C43" s="226"/>
      <c r="D43" s="226"/>
      <c r="E43" s="226"/>
      <c r="F43" s="226"/>
      <c r="G43" s="226"/>
      <c r="H43" s="226"/>
      <c r="I43" s="226"/>
      <c r="J43" s="226"/>
      <c r="K43" s="226"/>
      <c r="L43" s="226"/>
      <c r="M43" s="226"/>
      <c r="N43" s="226"/>
      <c r="O43" s="227"/>
      <c r="P43" s="76"/>
    </row>
    <row r="44" spans="1:16" ht="15" customHeight="1" x14ac:dyDescent="0.35">
      <c r="A44" s="228" t="s">
        <v>2654</v>
      </c>
      <c r="B44" s="229"/>
      <c r="C44" s="229"/>
      <c r="D44" s="229"/>
      <c r="E44" s="229"/>
      <c r="F44" s="229"/>
      <c r="G44" s="229"/>
      <c r="H44" s="229"/>
      <c r="I44" s="229"/>
      <c r="J44" s="229"/>
      <c r="K44" s="229"/>
      <c r="L44" s="229"/>
      <c r="M44" s="229"/>
      <c r="N44" s="229"/>
      <c r="O44" s="230"/>
    </row>
    <row r="45" spans="1:16" x14ac:dyDescent="0.35">
      <c r="A45" s="231"/>
      <c r="B45" s="232"/>
      <c r="C45" s="232"/>
      <c r="D45" s="232"/>
      <c r="E45" s="232"/>
      <c r="F45" s="232"/>
      <c r="G45" s="232"/>
      <c r="H45" s="232"/>
      <c r="I45" s="232"/>
      <c r="J45" s="232"/>
      <c r="K45" s="232"/>
      <c r="L45" s="232"/>
      <c r="M45" s="232"/>
      <c r="N45" s="232"/>
      <c r="O45" s="233"/>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2700</v>
      </c>
      <c r="E48" s="145">
        <v>43906</v>
      </c>
      <c r="F48" s="145">
        <v>44196</v>
      </c>
      <c r="G48" s="160">
        <f>IF(AND(E48&lt;&gt;"",F48&lt;&gt;""),((F48-E48)/30),"")</f>
        <v>9.6666666666666661</v>
      </c>
      <c r="H48" s="119" t="s">
        <v>2678</v>
      </c>
      <c r="I48" s="113" t="s">
        <v>163</v>
      </c>
      <c r="J48" s="113" t="s">
        <v>165</v>
      </c>
      <c r="K48" s="116">
        <v>1920177919</v>
      </c>
      <c r="L48" s="115" t="s">
        <v>1148</v>
      </c>
      <c r="M48" s="117">
        <v>1</v>
      </c>
      <c r="N48" s="115" t="s">
        <v>1151</v>
      </c>
      <c r="O48" s="115" t="s">
        <v>1148</v>
      </c>
      <c r="P48" s="78"/>
    </row>
    <row r="49" spans="1:16" s="6" customFormat="1" ht="24.75" customHeight="1" x14ac:dyDescent="0.35">
      <c r="A49" s="143">
        <v>2</v>
      </c>
      <c r="B49" s="122" t="s">
        <v>2676</v>
      </c>
      <c r="C49" s="112" t="s">
        <v>31</v>
      </c>
      <c r="D49" s="121" t="s">
        <v>2677</v>
      </c>
      <c r="E49" s="145">
        <v>43514</v>
      </c>
      <c r="F49" s="145">
        <v>43819</v>
      </c>
      <c r="G49" s="160">
        <f t="shared" ref="G49:G50" si="2">IF(AND(E49&lt;&gt;"",F49&lt;&gt;""),((F49-E49)/30),"")</f>
        <v>10.166666666666666</v>
      </c>
      <c r="H49" s="119" t="s">
        <v>2678</v>
      </c>
      <c r="I49" s="113" t="s">
        <v>163</v>
      </c>
      <c r="J49" s="113" t="s">
        <v>165</v>
      </c>
      <c r="K49" s="116">
        <v>1718506776</v>
      </c>
      <c r="L49" s="115" t="s">
        <v>1148</v>
      </c>
      <c r="M49" s="117">
        <v>1</v>
      </c>
      <c r="N49" s="115" t="s">
        <v>27</v>
      </c>
      <c r="O49" s="115" t="s">
        <v>26</v>
      </c>
      <c r="P49" s="78"/>
    </row>
    <row r="50" spans="1:16" s="6" customFormat="1" ht="24.75" customHeight="1" x14ac:dyDescent="0.35">
      <c r="A50" s="143">
        <v>3</v>
      </c>
      <c r="B50" s="122" t="s">
        <v>2676</v>
      </c>
      <c r="C50" s="112" t="s">
        <v>31</v>
      </c>
      <c r="D50" s="177" t="s">
        <v>2681</v>
      </c>
      <c r="E50" s="145">
        <v>43405</v>
      </c>
      <c r="F50" s="145">
        <v>43441</v>
      </c>
      <c r="G50" s="160">
        <f t="shared" si="2"/>
        <v>1.2</v>
      </c>
      <c r="H50" s="119" t="s">
        <v>2679</v>
      </c>
      <c r="I50" s="113" t="s">
        <v>163</v>
      </c>
      <c r="J50" s="113" t="s">
        <v>165</v>
      </c>
      <c r="K50" s="116">
        <v>204988015</v>
      </c>
      <c r="L50" s="115" t="s">
        <v>1148</v>
      </c>
      <c r="M50" s="117">
        <v>1</v>
      </c>
      <c r="N50" s="115" t="s">
        <v>27</v>
      </c>
      <c r="O50" s="115" t="s">
        <v>26</v>
      </c>
      <c r="P50" s="78"/>
    </row>
    <row r="51" spans="1:16" s="6" customFormat="1" ht="24.75" customHeight="1" outlineLevel="1" x14ac:dyDescent="0.35">
      <c r="A51" s="143">
        <v>4</v>
      </c>
      <c r="B51" s="122" t="s">
        <v>2676</v>
      </c>
      <c r="C51" s="112" t="s">
        <v>31</v>
      </c>
      <c r="D51" s="177" t="s">
        <v>2682</v>
      </c>
      <c r="E51" s="145">
        <v>43313</v>
      </c>
      <c r="F51" s="145">
        <v>43404</v>
      </c>
      <c r="G51" s="160">
        <f t="shared" ref="G51:G107" si="3">IF(AND(E51&lt;&gt;"",F51&lt;&gt;""),((F51-E51)/30),"")</f>
        <v>3.0333333333333332</v>
      </c>
      <c r="H51" s="119" t="s">
        <v>2679</v>
      </c>
      <c r="I51" s="113" t="s">
        <v>163</v>
      </c>
      <c r="J51" s="113" t="s">
        <v>165</v>
      </c>
      <c r="K51" s="116">
        <v>502625496</v>
      </c>
      <c r="L51" s="115" t="s">
        <v>1148</v>
      </c>
      <c r="M51" s="117">
        <v>1</v>
      </c>
      <c r="N51" s="115" t="s">
        <v>27</v>
      </c>
      <c r="O51" s="115" t="s">
        <v>26</v>
      </c>
      <c r="P51" s="78"/>
    </row>
    <row r="52" spans="1:16" s="7" customFormat="1" ht="24.75" customHeight="1" outlineLevel="1" x14ac:dyDescent="0.35">
      <c r="A52" s="144">
        <v>5</v>
      </c>
      <c r="B52" s="122" t="s">
        <v>2676</v>
      </c>
      <c r="C52" s="112" t="s">
        <v>31</v>
      </c>
      <c r="D52" s="110" t="s">
        <v>2680</v>
      </c>
      <c r="E52" s="145">
        <v>43056</v>
      </c>
      <c r="F52" s="145">
        <v>43312</v>
      </c>
      <c r="G52" s="160">
        <f t="shared" si="3"/>
        <v>8.5333333333333332</v>
      </c>
      <c r="H52" s="119" t="s">
        <v>2679</v>
      </c>
      <c r="I52" s="113" t="s">
        <v>163</v>
      </c>
      <c r="J52" s="113" t="s">
        <v>165</v>
      </c>
      <c r="K52" s="116">
        <v>1336381086</v>
      </c>
      <c r="L52" s="115" t="s">
        <v>1148</v>
      </c>
      <c r="M52" s="117">
        <v>1</v>
      </c>
      <c r="N52" s="115" t="s">
        <v>27</v>
      </c>
      <c r="O52" s="115" t="s">
        <v>26</v>
      </c>
      <c r="P52" s="79"/>
    </row>
    <row r="53" spans="1:16" s="7" customFormat="1" ht="24.75" customHeight="1" outlineLevel="1" x14ac:dyDescent="0.35">
      <c r="A53" s="144">
        <v>6</v>
      </c>
      <c r="B53" s="122" t="s">
        <v>2676</v>
      </c>
      <c r="C53" s="112" t="s">
        <v>31</v>
      </c>
      <c r="D53" s="177" t="s">
        <v>2683</v>
      </c>
      <c r="E53" s="145">
        <v>43040</v>
      </c>
      <c r="F53" s="145">
        <v>43056</v>
      </c>
      <c r="G53" s="160">
        <f t="shared" si="3"/>
        <v>0.53333333333333333</v>
      </c>
      <c r="H53" s="119" t="s">
        <v>2684</v>
      </c>
      <c r="I53" s="113" t="s">
        <v>163</v>
      </c>
      <c r="J53" s="113" t="s">
        <v>165</v>
      </c>
      <c r="K53" s="116">
        <v>83191767</v>
      </c>
      <c r="L53" s="115" t="s">
        <v>1148</v>
      </c>
      <c r="M53" s="117">
        <v>1</v>
      </c>
      <c r="N53" s="115" t="s">
        <v>27</v>
      </c>
      <c r="O53" s="115" t="s">
        <v>26</v>
      </c>
      <c r="P53" s="79"/>
    </row>
    <row r="54" spans="1:16" s="7" customFormat="1" ht="24.75" customHeight="1" outlineLevel="1" x14ac:dyDescent="0.35">
      <c r="A54" s="144">
        <v>7</v>
      </c>
      <c r="B54" s="122" t="s">
        <v>2676</v>
      </c>
      <c r="C54" s="112" t="s">
        <v>31</v>
      </c>
      <c r="D54" s="110" t="s">
        <v>2685</v>
      </c>
      <c r="E54" s="145">
        <v>42821</v>
      </c>
      <c r="F54" s="145">
        <v>43039</v>
      </c>
      <c r="G54" s="160">
        <f t="shared" si="3"/>
        <v>7.2666666666666666</v>
      </c>
      <c r="H54" s="119" t="s">
        <v>2684</v>
      </c>
      <c r="I54" s="113" t="s">
        <v>163</v>
      </c>
      <c r="J54" s="113" t="s">
        <v>165</v>
      </c>
      <c r="K54" s="118">
        <v>1205265880</v>
      </c>
      <c r="L54" s="115" t="s">
        <v>1148</v>
      </c>
      <c r="M54" s="117">
        <v>1</v>
      </c>
      <c r="N54" s="115" t="s">
        <v>27</v>
      </c>
      <c r="O54" s="115" t="s">
        <v>26</v>
      </c>
      <c r="P54" s="79"/>
    </row>
    <row r="55" spans="1:16" s="7" customFormat="1" ht="24.75" customHeight="1" outlineLevel="1" x14ac:dyDescent="0.35">
      <c r="A55" s="144">
        <v>8</v>
      </c>
      <c r="B55" s="122" t="s">
        <v>2676</v>
      </c>
      <c r="C55" s="112" t="s">
        <v>31</v>
      </c>
      <c r="D55" s="110" t="s">
        <v>2686</v>
      </c>
      <c r="E55" s="145">
        <v>42426</v>
      </c>
      <c r="F55" s="145">
        <v>42735</v>
      </c>
      <c r="G55" s="160">
        <f t="shared" si="3"/>
        <v>10.3</v>
      </c>
      <c r="H55" s="114" t="s">
        <v>2687</v>
      </c>
      <c r="I55" s="113" t="s">
        <v>163</v>
      </c>
      <c r="J55" s="113" t="s">
        <v>165</v>
      </c>
      <c r="K55" s="118">
        <v>925606650</v>
      </c>
      <c r="L55" s="115" t="s">
        <v>1148</v>
      </c>
      <c r="M55" s="117">
        <v>1</v>
      </c>
      <c r="N55" s="115" t="s">
        <v>27</v>
      </c>
      <c r="O55" s="115" t="s">
        <v>26</v>
      </c>
      <c r="P55" s="79"/>
    </row>
    <row r="56" spans="1:16" s="7" customFormat="1" ht="24.75" customHeight="1" outlineLevel="1" x14ac:dyDescent="0.35">
      <c r="A56" s="144">
        <v>9</v>
      </c>
      <c r="B56" s="122" t="s">
        <v>2676</v>
      </c>
      <c r="C56" s="112" t="s">
        <v>31</v>
      </c>
      <c r="D56" s="110" t="s">
        <v>2688</v>
      </c>
      <c r="E56" s="145">
        <v>42038</v>
      </c>
      <c r="F56" s="145">
        <v>42353</v>
      </c>
      <c r="G56" s="160">
        <f t="shared" si="3"/>
        <v>10.5</v>
      </c>
      <c r="H56" s="122" t="s">
        <v>2689</v>
      </c>
      <c r="I56" s="113" t="s">
        <v>163</v>
      </c>
      <c r="J56" s="113" t="s">
        <v>165</v>
      </c>
      <c r="K56" s="118">
        <v>700384800</v>
      </c>
      <c r="L56" s="115" t="s">
        <v>1148</v>
      </c>
      <c r="M56" s="117">
        <v>1</v>
      </c>
      <c r="N56" s="115" t="s">
        <v>27</v>
      </c>
      <c r="O56" s="115" t="s">
        <v>26</v>
      </c>
      <c r="P56" s="79"/>
    </row>
    <row r="57" spans="1:16" s="7" customFormat="1" ht="24.75" customHeight="1" outlineLevel="1" x14ac:dyDescent="0.35">
      <c r="A57" s="144">
        <v>10</v>
      </c>
      <c r="B57" s="122" t="s">
        <v>2676</v>
      </c>
      <c r="C57" s="65" t="s">
        <v>31</v>
      </c>
      <c r="D57" s="63" t="s">
        <v>2690</v>
      </c>
      <c r="E57" s="145">
        <v>41662</v>
      </c>
      <c r="F57" s="145">
        <v>41992</v>
      </c>
      <c r="G57" s="160">
        <f t="shared" si="3"/>
        <v>11</v>
      </c>
      <c r="H57" s="122" t="s">
        <v>2691</v>
      </c>
      <c r="I57" s="63" t="s">
        <v>163</v>
      </c>
      <c r="J57" s="63" t="s">
        <v>165</v>
      </c>
      <c r="K57" s="66">
        <v>621970214</v>
      </c>
      <c r="L57" s="65" t="s">
        <v>1148</v>
      </c>
      <c r="M57" s="67">
        <v>1</v>
      </c>
      <c r="N57" s="65" t="s">
        <v>27</v>
      </c>
      <c r="O57" s="65" t="s">
        <v>26</v>
      </c>
      <c r="P57" s="79"/>
    </row>
    <row r="58" spans="1:16" s="7" customFormat="1" ht="24.75" customHeight="1" outlineLevel="1" x14ac:dyDescent="0.35">
      <c r="A58" s="144">
        <v>11</v>
      </c>
      <c r="B58" s="122" t="s">
        <v>2676</v>
      </c>
      <c r="C58" s="65" t="s">
        <v>31</v>
      </c>
      <c r="D58" s="63" t="s">
        <v>2692</v>
      </c>
      <c r="E58" s="145">
        <v>41331</v>
      </c>
      <c r="F58" s="145">
        <v>41639</v>
      </c>
      <c r="G58" s="160">
        <f t="shared" si="3"/>
        <v>10.266666666666667</v>
      </c>
      <c r="H58" s="122" t="s">
        <v>2693</v>
      </c>
      <c r="I58" s="63" t="s">
        <v>163</v>
      </c>
      <c r="J58" s="63" t="s">
        <v>165</v>
      </c>
      <c r="K58" s="66">
        <v>684044400</v>
      </c>
      <c r="L58" s="65" t="s">
        <v>1148</v>
      </c>
      <c r="M58" s="67">
        <v>1</v>
      </c>
      <c r="N58" s="65" t="s">
        <v>27</v>
      </c>
      <c r="O58" s="65" t="s">
        <v>26</v>
      </c>
      <c r="P58" s="79"/>
    </row>
    <row r="59" spans="1:16" s="7" customFormat="1" ht="24.75" customHeight="1" outlineLevel="1" x14ac:dyDescent="0.35">
      <c r="A59" s="144">
        <v>12</v>
      </c>
      <c r="B59" s="122" t="s">
        <v>2676</v>
      </c>
      <c r="C59" s="65" t="s">
        <v>31</v>
      </c>
      <c r="D59" s="63" t="s">
        <v>2701</v>
      </c>
      <c r="E59" s="145">
        <v>43906</v>
      </c>
      <c r="F59" s="145">
        <v>44196</v>
      </c>
      <c r="G59" s="160">
        <f t="shared" si="3"/>
        <v>9.6666666666666661</v>
      </c>
      <c r="H59" s="119" t="s">
        <v>2678</v>
      </c>
      <c r="I59" s="63" t="s">
        <v>163</v>
      </c>
      <c r="J59" s="63" t="s">
        <v>165</v>
      </c>
      <c r="K59" s="66">
        <v>2222425101</v>
      </c>
      <c r="L59" s="65" t="s">
        <v>26</v>
      </c>
      <c r="M59" s="67">
        <v>0.5</v>
      </c>
      <c r="N59" s="65" t="s">
        <v>1151</v>
      </c>
      <c r="O59" s="65" t="s">
        <v>1148</v>
      </c>
      <c r="P59" s="79"/>
    </row>
    <row r="60" spans="1:16" s="7" customFormat="1" ht="24.75" customHeight="1" outlineLevel="1" x14ac:dyDescent="0.3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4"/>
    <row r="109" spans="1:16" s="19" customFormat="1" ht="31.5" customHeight="1" thickBot="1" x14ac:dyDescent="0.4">
      <c r="A109" s="225" t="s">
        <v>2633</v>
      </c>
      <c r="B109" s="226"/>
      <c r="C109" s="226"/>
      <c r="D109" s="226"/>
      <c r="E109" s="226"/>
      <c r="F109" s="226"/>
      <c r="G109" s="226"/>
      <c r="H109" s="226"/>
      <c r="I109" s="226"/>
      <c r="J109" s="226"/>
      <c r="K109" s="226"/>
      <c r="L109" s="226"/>
      <c r="M109" s="226"/>
      <c r="N109" s="226"/>
      <c r="O109" s="227"/>
      <c r="P109" s="76"/>
    </row>
    <row r="110" spans="1:16" ht="15" customHeight="1" x14ac:dyDescent="0.35">
      <c r="A110" s="228" t="s">
        <v>2655</v>
      </c>
      <c r="B110" s="229"/>
      <c r="C110" s="229"/>
      <c r="D110" s="229"/>
      <c r="E110" s="229"/>
      <c r="F110" s="229"/>
      <c r="G110" s="229"/>
      <c r="H110" s="229"/>
      <c r="I110" s="229"/>
      <c r="J110" s="229"/>
      <c r="K110" s="229"/>
      <c r="L110" s="229"/>
      <c r="M110" s="229"/>
      <c r="N110" s="229"/>
      <c r="O110" s="230"/>
    </row>
    <row r="111" spans="1:16" ht="15" thickBot="1" x14ac:dyDescent="0.4">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4">
      <c r="I112" s="238" t="s">
        <v>9</v>
      </c>
      <c r="J112" s="239"/>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35">
      <c r="A163" s="240" t="s">
        <v>2659</v>
      </c>
      <c r="B163" s="241"/>
      <c r="C163" s="241"/>
      <c r="D163" s="241"/>
      <c r="E163" s="242"/>
      <c r="F163" s="243" t="s">
        <v>2660</v>
      </c>
      <c r="G163" s="243"/>
      <c r="H163" s="243"/>
      <c r="I163" s="240" t="s">
        <v>2630</v>
      </c>
      <c r="J163" s="241"/>
      <c r="K163" s="241"/>
      <c r="L163" s="241"/>
      <c r="M163" s="241"/>
      <c r="N163" s="241"/>
      <c r="O163" s="242"/>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47" t="s">
        <v>2643</v>
      </c>
      <c r="J167" s="248"/>
      <c r="K167" s="248"/>
      <c r="L167" s="248"/>
      <c r="M167" s="248"/>
      <c r="N167" s="248"/>
      <c r="O167" s="249"/>
      <c r="U167" s="51"/>
    </row>
    <row r="168" spans="1:28" x14ac:dyDescent="0.35">
      <c r="A168" s="9"/>
      <c r="B168" s="224" t="s">
        <v>2657</v>
      </c>
      <c r="C168" s="224"/>
      <c r="D168" s="224"/>
      <c r="E168" s="8"/>
      <c r="F168" s="5"/>
      <c r="H168" s="81" t="s">
        <v>2656</v>
      </c>
      <c r="I168" s="247"/>
      <c r="J168" s="248"/>
      <c r="K168" s="248"/>
      <c r="L168" s="248"/>
      <c r="M168" s="248"/>
      <c r="N168" s="248"/>
      <c r="O168" s="249"/>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81" t="s">
        <v>2667</v>
      </c>
      <c r="B172" s="182"/>
      <c r="C172" s="182"/>
      <c r="D172" s="182"/>
      <c r="E172" s="182"/>
      <c r="F172" s="182"/>
      <c r="G172" s="182"/>
      <c r="H172" s="182"/>
      <c r="I172" s="182"/>
      <c r="J172" s="182"/>
      <c r="K172" s="182"/>
      <c r="L172" s="182"/>
      <c r="M172" s="182"/>
      <c r="N172" s="182"/>
      <c r="O172" s="183"/>
      <c r="P172" s="76"/>
    </row>
    <row r="173" spans="1:28" ht="15" customHeight="1" x14ac:dyDescent="0.35">
      <c r="A173" s="196" t="s">
        <v>2673</v>
      </c>
      <c r="B173" s="197"/>
      <c r="C173" s="197"/>
      <c r="D173" s="197"/>
      <c r="E173" s="197"/>
      <c r="F173" s="197"/>
      <c r="G173" s="197"/>
      <c r="H173" s="197"/>
      <c r="I173" s="197"/>
      <c r="J173" s="197"/>
      <c r="K173" s="197"/>
      <c r="L173" s="197"/>
      <c r="M173" s="197"/>
      <c r="N173" s="197"/>
      <c r="O173" s="198"/>
    </row>
    <row r="174" spans="1:28" ht="24" thickBot="1" x14ac:dyDescent="0.4">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2" t="s">
        <v>2668</v>
      </c>
      <c r="C176" s="212"/>
      <c r="D176" s="212"/>
      <c r="E176" s="212"/>
      <c r="F176" s="212"/>
      <c r="G176" s="212"/>
      <c r="H176" s="20"/>
      <c r="I176" s="219" t="s">
        <v>2674</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13" t="s">
        <v>17</v>
      </c>
      <c r="C177" s="214"/>
      <c r="D177" s="215"/>
      <c r="E177" s="219" t="s">
        <v>2615</v>
      </c>
      <c r="F177" s="220"/>
      <c r="G177" s="221"/>
      <c r="H177" s="5"/>
      <c r="I177" s="213" t="s">
        <v>17</v>
      </c>
      <c r="J177" s="214"/>
      <c r="K177" s="214"/>
      <c r="L177" s="215"/>
      <c r="M177" s="250" t="s">
        <v>2671</v>
      </c>
      <c r="O177" s="8"/>
      <c r="Q177" s="19"/>
      <c r="R177" s="19"/>
      <c r="S177" s="19"/>
      <c r="T177" s="19"/>
      <c r="U177" s="19"/>
      <c r="V177" s="19"/>
      <c r="W177" s="19"/>
      <c r="X177" s="19"/>
      <c r="Y177" s="19"/>
      <c r="Z177" s="19"/>
      <c r="AA177" s="19"/>
      <c r="AB177" s="19"/>
    </row>
    <row r="178" spans="1:28" ht="23.5" x14ac:dyDescent="0.3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5" x14ac:dyDescent="0.35">
      <c r="A179" s="9"/>
      <c r="B179" s="222" t="s">
        <v>2668</v>
      </c>
      <c r="C179" s="222"/>
      <c r="D179" s="222"/>
      <c r="E179" s="171">
        <v>0.02</v>
      </c>
      <c r="F179" s="170">
        <v>0.01</v>
      </c>
      <c r="G179" s="165">
        <f>IF(F179&gt;0,SUM(E179+F179),"")</f>
        <v>0.03</v>
      </c>
      <c r="H179" s="5"/>
      <c r="I179" s="222" t="s">
        <v>2670</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5" hidden="1" x14ac:dyDescent="0.3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5" hidden="1" x14ac:dyDescent="0.3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5" hidden="1" x14ac:dyDescent="0.3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66">
        <f>+SUM(G179:G182)</f>
        <v>0.03</v>
      </c>
      <c r="D185" s="91" t="s">
        <v>2628</v>
      </c>
      <c r="E185" s="94">
        <f>+(C185*SUM(K20:K35))</f>
        <v>47537081.759999998</v>
      </c>
      <c r="F185" s="92"/>
      <c r="G185" s="93"/>
      <c r="H185" s="88"/>
      <c r="I185" s="90" t="s">
        <v>2627</v>
      </c>
      <c r="J185" s="166">
        <f>+SUM(M179:M183)</f>
        <v>0.02</v>
      </c>
      <c r="K185" s="203" t="s">
        <v>2628</v>
      </c>
      <c r="L185" s="203"/>
      <c r="M185" s="94">
        <f>+J185*(SUM(K20:K35))</f>
        <v>31691387.84</v>
      </c>
      <c r="N185" s="95"/>
      <c r="O185" s="96"/>
    </row>
    <row r="186" spans="1:28" ht="15" thickBot="1" x14ac:dyDescent="0.4">
      <c r="A186" s="10"/>
      <c r="B186" s="97"/>
      <c r="C186" s="97"/>
      <c r="D186" s="97"/>
      <c r="E186" s="97"/>
      <c r="F186" s="97"/>
      <c r="G186" s="97"/>
      <c r="H186" s="97"/>
      <c r="I186" s="168" t="s">
        <v>2672</v>
      </c>
      <c r="J186" s="97"/>
      <c r="K186" s="97"/>
      <c r="L186" s="97"/>
      <c r="M186" s="97"/>
      <c r="N186" s="98"/>
      <c r="O186" s="99"/>
    </row>
    <row r="187" spans="1:28" ht="8.25" customHeight="1" thickBot="1" x14ac:dyDescent="0.4"/>
    <row r="188" spans="1:28" s="19" customFormat="1" ht="31.5" customHeight="1" thickBot="1" x14ac:dyDescent="0.4">
      <c r="A188" s="181" t="s">
        <v>18</v>
      </c>
      <c r="B188" s="182"/>
      <c r="C188" s="182"/>
      <c r="D188" s="182"/>
      <c r="E188" s="182"/>
      <c r="F188" s="182"/>
      <c r="G188" s="182"/>
      <c r="H188" s="182"/>
      <c r="I188" s="182"/>
      <c r="J188" s="182"/>
      <c r="K188" s="182"/>
      <c r="L188" s="182"/>
      <c r="M188" s="182"/>
      <c r="N188" s="182"/>
      <c r="O188" s="183"/>
      <c r="P188" s="76"/>
    </row>
    <row r="189" spans="1:28" ht="15" customHeight="1" x14ac:dyDescent="0.35">
      <c r="A189" s="196" t="s">
        <v>19</v>
      </c>
      <c r="B189" s="197"/>
      <c r="C189" s="197"/>
      <c r="D189" s="197"/>
      <c r="E189" s="197"/>
      <c r="F189" s="197"/>
      <c r="G189" s="197"/>
      <c r="H189" s="197"/>
      <c r="I189" s="197"/>
      <c r="J189" s="197"/>
      <c r="K189" s="197"/>
      <c r="L189" s="197"/>
      <c r="M189" s="197"/>
      <c r="N189" s="197"/>
      <c r="O189" s="198"/>
    </row>
    <row r="190" spans="1:28" ht="15" thickBot="1" x14ac:dyDescent="0.4">
      <c r="A190" s="199"/>
      <c r="B190" s="200"/>
      <c r="C190" s="200"/>
      <c r="D190" s="200"/>
      <c r="E190" s="200"/>
      <c r="F190" s="200"/>
      <c r="G190" s="200"/>
      <c r="H190" s="200"/>
      <c r="I190" s="200"/>
      <c r="J190" s="200"/>
      <c r="K190" s="200"/>
      <c r="L190" s="200"/>
      <c r="M190" s="200"/>
      <c r="N190" s="200"/>
      <c r="O190" s="201"/>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237" t="s">
        <v>2636</v>
      </c>
      <c r="C192" s="237"/>
      <c r="E192" s="5" t="s">
        <v>20</v>
      </c>
      <c r="H192" s="26" t="s">
        <v>24</v>
      </c>
      <c r="J192" s="5" t="s">
        <v>2637</v>
      </c>
      <c r="K192" s="5"/>
      <c r="M192" s="5"/>
      <c r="N192" s="5"/>
      <c r="O192" s="8"/>
      <c r="Q192" s="154"/>
      <c r="R192" s="155"/>
      <c r="S192" s="155"/>
      <c r="T192" s="154"/>
    </row>
    <row r="193" spans="1:18" x14ac:dyDescent="0.35">
      <c r="A193" s="9"/>
      <c r="C193" s="125">
        <v>42297</v>
      </c>
      <c r="D193" s="5"/>
      <c r="E193" s="126">
        <v>1703</v>
      </c>
      <c r="F193" s="5"/>
      <c r="G193" s="5"/>
      <c r="H193" s="147" t="s">
        <v>2694</v>
      </c>
      <c r="J193" s="5"/>
      <c r="K193" s="127"/>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81" t="s">
        <v>29</v>
      </c>
      <c r="B197" s="182"/>
      <c r="C197" s="182"/>
      <c r="D197" s="182"/>
      <c r="E197" s="182"/>
      <c r="F197" s="182"/>
      <c r="G197" s="182"/>
      <c r="H197" s="182"/>
      <c r="I197" s="182"/>
      <c r="J197" s="182"/>
      <c r="K197" s="182"/>
      <c r="L197" s="182"/>
      <c r="M197" s="182"/>
      <c r="N197" s="182"/>
      <c r="O197" s="183"/>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195" t="s">
        <v>2658</v>
      </c>
      <c r="C199" s="195"/>
      <c r="D199" s="195"/>
      <c r="E199" s="195"/>
      <c r="F199" s="195"/>
      <c r="G199" s="195"/>
      <c r="H199" s="195"/>
      <c r="I199" s="195"/>
      <c r="J199" s="195"/>
      <c r="K199" s="195"/>
      <c r="L199" s="195"/>
      <c r="M199" s="195"/>
      <c r="N199" s="195"/>
      <c r="O199" s="8"/>
    </row>
    <row r="200" spans="1:18" x14ac:dyDescent="0.35">
      <c r="A200" s="9"/>
      <c r="B200" s="234"/>
      <c r="C200" s="234"/>
      <c r="D200" s="234"/>
      <c r="E200" s="234"/>
      <c r="F200" s="234"/>
      <c r="G200" s="234"/>
      <c r="H200" s="234"/>
      <c r="I200" s="234"/>
      <c r="J200" s="234"/>
      <c r="K200" s="234"/>
      <c r="L200" s="234"/>
      <c r="M200" s="234"/>
      <c r="N200" s="234"/>
      <c r="O200" s="8"/>
    </row>
    <row r="201" spans="1:18" x14ac:dyDescent="0.35">
      <c r="A201" s="9"/>
      <c r="B201" s="235" t="s">
        <v>2648</v>
      </c>
      <c r="C201" s="236"/>
      <c r="D201" s="236"/>
      <c r="E201" s="236"/>
      <c r="F201" s="236"/>
      <c r="G201" s="236"/>
      <c r="H201" s="236"/>
      <c r="I201" s="236"/>
      <c r="J201" s="236"/>
      <c r="K201" s="236"/>
      <c r="L201" s="236"/>
      <c r="M201" s="236"/>
      <c r="N201" s="236"/>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8" t="s">
        <v>2696</v>
      </c>
      <c r="J211" s="27" t="s">
        <v>2622</v>
      </c>
      <c r="K211" s="148" t="s">
        <v>2699</v>
      </c>
      <c r="L211" s="21"/>
      <c r="M211" s="21"/>
      <c r="N211" s="21"/>
      <c r="O211" s="8"/>
    </row>
    <row r="212" spans="1:15" x14ac:dyDescent="0.35">
      <c r="A212" s="9"/>
      <c r="B212" s="27" t="s">
        <v>2619</v>
      </c>
      <c r="C212" s="147" t="s">
        <v>2695</v>
      </c>
      <c r="D212" s="21"/>
      <c r="G212" s="27" t="s">
        <v>2621</v>
      </c>
      <c r="H212" s="148" t="s">
        <v>2697</v>
      </c>
      <c r="J212" s="27" t="s">
        <v>2623</v>
      </c>
      <c r="K212" s="147" t="s">
        <v>2698</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2020-12-29T20:58:18Z</cp:lastPrinted>
  <dcterms:created xsi:type="dcterms:W3CDTF">2020-10-14T21:57:42Z</dcterms:created>
  <dcterms:modified xsi:type="dcterms:W3CDTF">2020-12-29T21:06:34Z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