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CORI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<sst xmlns="http://schemas.openxmlformats.org/spreadsheetml/2006/main" count="3361" uniqueCount="2771">
  <si>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</si>
  <si>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</si>
  <si>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</si>
  <si>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</si>
  <si>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</si>
  <si>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</si>
  <si>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</si>
  <si>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</si>
  <si>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</si>
  <si>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</si>
  <si>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</si>
  <si>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</si>
  <si>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</si>
  <si>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</si>
  <si>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</si>
  <si>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</si>
  <si>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</si>
  <si>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</si>
  <si>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</si>
  <si>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</si>
  <si>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</si>
  <si>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</si>
  <si>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</si>
  <si>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</si>
  <si>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</si>
  <si>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</si>
  <si>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</si>
  <si>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</si>
  <si>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</si>
  <si>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</si>
  <si>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</si>
  <si>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</si>
  <si>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</si>
  <si>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</si>
  <si>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</si>
  <si>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</si>
  <si>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</si>
  <si>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</si>
  <si>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</si>
  <si>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</si>
  <si>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</si>
  <si>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</si>
  <si>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</si>
  <si>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</si>
  <si>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</si>
  <si>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</si>
  <si>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</si>
  <si>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</si>
  <si>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</si>
  <si>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</si>
  <si>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</si>
  <si>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</si>
  <si>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</si>
  <si>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</si>
  <si>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</si>
  <si>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</si>
  <si>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</si>
  <si>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</si>
  <si>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</si>
  <si>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</si>
  <si>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</si>
  <si>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</si>
  <si>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</si>
  <si>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</si>
  <si>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</si>
  <si>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</si>
  <si>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</si>
  <si>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</si>
  <si>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</si>
  <si>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</si>
  <si>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</si>
  <si>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</si>
  <si>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</si>
  <si>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</si>
  <si>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</si>
  <si>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</si>
  <si>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</si>
  <si>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</si>
  <si>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</si>
  <si>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</si>
  <si>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</si>
  <si>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</si>
  <si>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</si>
  <si>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</si>
  <si>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</si>
  <si>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</si>
  <si>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</si>
  <si>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</si>
  <si>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</si>
  <si>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</si>
  <si>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</si>
  <si>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</si>
  <si>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</si>
  <si>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</si>
  <si>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</si>
  <si>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</si>
  <si>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</si>
  <si>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</si>
  <si>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</si>
  <si>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</si>
  <si>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</si>
  <si>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</si>
  <si>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</si>
  <si>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</si>
  <si>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</si>
  <si>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</si>
  <si>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</si>
  <si>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</si>
  <si>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</si>
  <si>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</si>
  <si>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</si>
  <si>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</si>
  <si>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</si>
  <si>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</si>
  <si>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</si>
  <si>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</si>
  <si>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</si>
  <si>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</si>
  <si>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</si>
  <si>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</si>
  <si>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</si>
  <si>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</si>
  <si>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</si>
  <si>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</si>
  <si>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</si>
  <si>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</si>
  <si>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</si>
  <si>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</si>
  <si>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</si>
  <si>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</si>
  <si>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</si>
  <si>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</si>
  <si>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</si>
  <si>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</si>
  <si>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</si>
  <si>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</si>
  <si>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</si>
  <si>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</si>
  <si>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</si>
  <si>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</si>
  <si>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</si>
  <si>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</si>
  <si>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</si>
  <si>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</si>
  <si>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</si>
  <si>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</si>
  <si>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</si>
  <si>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</si>
  <si>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</si>
  <si>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</si>
  <si>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</si>
  <si>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</si>
  <si>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</si>
  <si>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</si>
  <si>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</si>
  <si>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</si>
  <si>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</si>
  <si>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</si>
  <si>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</si>
  <si>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</si>
  <si>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</si>
  <si>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</si>
  <si>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</si>
  <si>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</si>
  <si>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</si>
  <si>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</si>
  <si>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</si>
  <si>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</si>
  <si>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</si>
  <si>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</si>
  <si>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</si>
  <si>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</si>
  <si>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</si>
  <si>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</si>
  <si>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</si>
  <si>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</si>
  <si>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</si>
  <si>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</si>
  <si>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</si>
  <si>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</si>
  <si>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</si>
  <si>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</si>
  <si>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</si>
  <si>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</si>
  <si>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</si>
  <si>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</si>
  <si>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</si>
  <si>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</si>
  <si>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</si>
  <si>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</si>
  <si>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</si>
  <si>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</si>
  <si>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</si>
  <si>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</si>
  <si>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</si>
  <si>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</si>
  <si>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</si>
  <si>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</si>
  <si>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</si>
  <si>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</si>
  <si>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</si>
  <si>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</si>
  <si>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</si>
  <si>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</si>
  <si>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</si>
  <si>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</si>
  <si>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</si>
  <si>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</si>
  <si>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</si>
  <si>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</si>
  <si>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</si>
  <si>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</si>
  <si>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</si>
  <si>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</si>
  <si>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</si>
  <si>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</si>
  <si>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</si>
  <si>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</si>
  <si>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</si>
  <si>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</si>
  <si>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</si>
  <si>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</si>
  <si>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</si>
  <si>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</si>
  <si>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</si>
  <si>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</si>
  <si>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</si>
  <si>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</si>
  <si>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</si>
  <si>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</si>
  <si>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</si>
  <si>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</si>
  <si>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</si>
  <si>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</si>
  <si>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</si>
  <si>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</si>
  <si>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</si>
  <si>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</si>
  <si>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</si>
  <si>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</si>
  <si>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</si>
  <si>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</si>
  <si>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</si>
  <si>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</si>
  <si>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</si>
  <si>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</si>
  <si>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</si>
  <si>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</si>
  <si>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</si>
  <si>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</si>
  <si>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</si>
  <si>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</si>
  <si>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</si>
  <si>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</si>
  <si>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</si>
  <si>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</si>
  <si>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</si>
  <si>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</si>
  <si>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</si>
  <si>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</si>
  <si>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</si>
  <si>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</si>
  <si>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</si>
  <si>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</si>
  <si>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</si>
  <si>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</si>
  <si>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</si>
  <si>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</si>
  <si>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</si>
  <si>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</si>
  <si>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</si>
  <si>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</si>
  <si>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</si>
  <si>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</si>
  <si>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</si>
  <si>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</si>
  <si>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</si>
  <si>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</si>
  <si>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</si>
  <si>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</si>
  <si>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</si>
  <si>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</si>
  <si>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</si>
  <si>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</si>
  <si>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</si>
  <si>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</si>
  <si>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</si>
  <si>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</si>
  <si>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</si>
  <si>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</si>
  <si>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</si>
  <si>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</si>
  <si>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</si>
  <si>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</si>
  <si>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</si>
  <si>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</si>
  <si>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</si>
  <si>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</si>
  <si>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</si>
  <si>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</si>
  <si>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</si>
  <si>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</si>
  <si>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</si>
  <si>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</si>
  <si>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</si>
  <si>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</si>
  <si>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</si>
  <si>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</si>
  <si>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</si>
  <si>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</si>
  <si>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</si>
  <si>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</si>
  <si>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</si>
  <si>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</si>
  <si>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</si>
  <si>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</si>
  <si>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</si>
  <si>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</si>
  <si>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</si>
  <si>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</si>
  <si>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</si>
  <si>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</si>
  <si>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</si>
  <si>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</si>
  <si>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</si>
  <si>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</si>
  <si>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</si>
  <si>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</si>
  <si>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</si>
  <si>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</si>
  <si>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</si>
  <si>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</si>
  <si>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</si>
  <si>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</si>
  <si>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</si>
  <si>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</si>
  <si>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</si>
  <si>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</si>
  <si>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</si>
  <si>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</si>
  <si>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</si>
  <si>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</si>
  <si>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</si>
  <si>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</si>
  <si>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</si>
  <si>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</si>
  <si>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</si>
  <si>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</si>
  <si>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</si>
  <si>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</si>
  <si>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</si>
  <si>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</si>
  <si>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</si>
  <si>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</si>
  <si>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</si>
  <si>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</si>
  <si>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</si>
  <si>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</si>
  <si>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</si>
  <si>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</si>
  <si>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</si>
  <si>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</si>
  <si>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</si>
  <si>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</si>
  <si>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</si>
  <si>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</si>
  <si>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</si>
  <si>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</si>
  <si>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</si>
  <si>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</si>
  <si>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</si>
  <si>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</si>
  <si>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</si>
  <si>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</si>
  <si>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</si>
  <si>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</si>
  <si>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</si>
  <si>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</si>
  <si>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</si>
  <si>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</si>
  <si>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</si>
  <si>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</si>
  <si>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</si>
  <si>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</si>
  <si>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</si>
  <si>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</si>
  <si>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</si>
  <si>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</si>
  <si>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</si>
  <si>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</si>
  <si>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</si>
  <si>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</si>
  <si>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</si>
  <si>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</si>
  <si>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</si>
  <si>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</si>
  <si>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</si>
  <si>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</si>
  <si>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</si>
  <si>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</si>
  <si>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</si>
  <si>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</si>
  <si>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</si>
  <si>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</si>
  <si>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</si>
  <si>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</si>
  <si>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</si>
  <si>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</si>
  <si>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</si>
  <si>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</si>
  <si>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</si>
  <si>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</si>
  <si>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</si>
  <si>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</si>
  <si>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</si>
  <si>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</si>
  <si>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</si>
  <si>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</si>
  <si>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</si>
  <si>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</si>
  <si>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</si>
  <si>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</si>
  <si>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</si>
  <si>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</si>
  <si>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</si>
  <si>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</si>
  <si>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</si>
  <si>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</si>
  <si>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</si>
  <si>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</si>
  <si>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</si>
  <si>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</si>
  <si>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</si>
  <si>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</si>
  <si>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</si>
  <si>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</si>
  <si>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</si>
  <si>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</si>
  <si>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</si>
  <si>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</si>
  <si>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</si>
  <si>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</si>
  <si>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</si>
  <si>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</si>
  <si>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</si>
  <si>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</si>
  <si>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</si>
  <si>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</si>
  <si>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</si>
  <si>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</si>
  <si>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</si>
  <si>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</si>
  <si>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</si>
  <si>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</si>
  <si>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</si>
  <si>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</si>
  <si>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</si>
  <si>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</si>
  <si>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</si>
  <si>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</si>
  <si>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</si>
  <si>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</si>
  <si>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</si>
  <si>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</si>
  <si>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</si>
  <si>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</si>
  <si>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</si>
  <si>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</si>
  <si>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</si>
  <si>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</si>
  <si>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</si>
  <si>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</si>
  <si>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</si>
  <si>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</si>
  <si>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</si>
  <si>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</si>
  <si>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</si>
  <si>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</si>
  <si>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</si>
  <si>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</si>
  <si>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</si>
  <si>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</si>
  <si>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</si>
  <si>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</si>
  <si>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</si>
  <si>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</si>
  <si>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</si>
  <si>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</si>
  <si>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</si>
  <si>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</si>
  <si>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</si>
  <si>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</si>
  <si>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</si>
  <si>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</si>
  <si>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</si>
  <si>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</si>
  <si>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</si>
  <si>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</si>
  <si>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</si>
  <si>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</si>
  <si>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</si>
  <si>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</si>
  <si>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</si>
  <si>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</si>
  <si>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</si>
  <si>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</si>
  <si>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</si>
  <si>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</si>
  <si>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</si>
  <si>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</si>
  <si>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</si>
  <si>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</si>
  <si>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</si>
  <si>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</si>
  <si>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</si>
  <si>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</si>
  <si>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</si>
  <si>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</si>
  <si>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</si>
  <si>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</si>
  <si>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</si>
  <si>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</si>
  <si>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</si>
  <si>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</si>
  <si>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</si>
  <si>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</si>
  <si>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</si>
  <si>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</si>
  <si>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</si>
  <si>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</si>
  <si>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</si>
  <si>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</si>
  <si>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</si>
  <si>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</si>
  <si>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</si>
  <si>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</si>
  <si>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</si>
  <si>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</si>
  <si>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</si>
  <si>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</si>
  <si>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</si>
  <si>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</si>
  <si>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</si>
  <si>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</si>
  <si>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</si>
  <si>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</si>
  <si>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</si>
  <si>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</si>
  <si>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</si>
  <si>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</si>
  <si>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</si>
  <si>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</si>
  <si>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</si>
  <si>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</si>
  <si>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</si>
  <si>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</si>
  <si>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</si>
  <si>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</si>
  <si>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</si>
  <si>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</si>
  <si>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</si>
  <si>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</si>
  <si>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</si>
  <si>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</si>
  <si>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</si>
  <si>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</si>
  <si>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</si>
  <si>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</si>
  <si>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</si>
  <si>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</si>
  <si>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</si>
  <si>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</si>
  <si>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</si>
  <si>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</si>
  <si>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</si>
  <si>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</si>
  <si>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</si>
  <si>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</si>
  <si>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</si>
  <si>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</si>
  <si>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</si>
  <si>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</si>
  <si>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</si>
  <si>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</si>
  <si>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</si>
  <si>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</si>
  <si>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</si>
  <si>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</si>
  <si>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</si>
  <si>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</si>
  <si>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</si>
  <si>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</si>
  <si>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</si>
  <si>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</si>
  <si>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</si>
  <si>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</si>
  <si>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</si>
  <si>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</si>
  <si>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</si>
  <si>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</si>
  <si>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</si>
  <si>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</si>
  <si>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</si>
  <si>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</si>
  <si>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</si>
  <si>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</si>
  <si>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</si>
  <si>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</si>
  <si>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</si>
  <si>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</si>
  <si>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</si>
  <si>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</si>
  <si>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</si>
  <si>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</si>
  <si>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</si>
  <si>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</si>
  <si>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</si>
  <si>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</si>
  <si>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</si>
  <si>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</si>
  <si>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</si>
  <si>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</si>
  <si>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</si>
  <si>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</si>
  <si>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</si>
  <si>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</si>
  <si>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</si>
  <si>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</si>
  <si>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</si>
  <si>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</si>
  <si>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</si>
  <si>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</si>
  <si>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</si>
  <si>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</si>
  <si>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</si>
  <si>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</si>
  <si>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</si>
  <si>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</si>
  <si>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</si>
  <si>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</si>
  <si>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</si>
  <si>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</si>
  <si>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</si>
  <si>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</si>
  <si>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</si>
  <si>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</si>
  <si>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</si>
  <si>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</si>
  <si>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</si>
  <si>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</si>
  <si>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</si>
  <si>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</si>
  <si>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</si>
  <si>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</si>
  <si>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</si>
  <si>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</si>
  <si>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</si>
  <si>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</si>
  <si>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</si>
  <si>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</si>
  <si>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</si>
  <si>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</si>
  <si>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</si>
  <si>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</si>
  <si>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</si>
  <si>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</si>
  <si>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</si>
  <si>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</si>
  <si>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</si>
  <si>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</si>
  <si>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</si>
  <si>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</si>
  <si>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</si>
  <si>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</si>
  <si>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</si>
  <si>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</si>
  <si>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</si>
  <si>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</si>
  <si>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</si>
  <si>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</si>
  <si>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</si>
  <si>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</si>
  <si>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</si>
  <si>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</si>
  <si>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</si>
  <si>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</si>
  <si>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</si>
  <si>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</si>
  <si>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</si>
  <si>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</si>
  <si>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</si>
  <si>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</si>
  <si>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</si>
  <si>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</si>
  <si>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</si>
  <si>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</si>
  <si>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</si>
  <si>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</si>
  <si>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</si>
  <si>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</si>
  <si>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</si>
  <si>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</si>
  <si>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</si>
  <si>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</si>
  <si>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</si>
  <si>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</si>
  <si>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</si>
  <si>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</si>
  <si>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</si>
  <si>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</si>
  <si>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</si>
  <si>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</si>
  <si>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</si>
  <si>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</si>
  <si>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</si>
  <si>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</si>
  <si>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</si>
  <si>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</si>
  <si>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</si>
  <si>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</si>
  <si>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</si>
  <si>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</si>
  <si>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</si>
  <si>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</si>
  <si>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</si>
  <si>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</si>
  <si>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</si>
  <si>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</si>
  <si>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</si>
  <si>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</si>
  <si>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</si>
  <si>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</si>
  <si>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</si>
  <si>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</si>
  <si>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</si>
  <si>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</si>
  <si>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</si>
  <si>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</si>
  <si>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</si>
  <si>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</si>
  <si>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</si>
  <si>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</si>
  <si>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</si>
  <si>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</si>
  <si>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</si>
  <si>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</si>
  <si>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</si>
  <si>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</si>
  <si>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</si>
  <si>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</si>
  <si>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</si>
  <si>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</si>
  <si>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</si>
  <si>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</si>
  <si>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</si>
  <si>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</si>
  <si>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</si>
  <si>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</si>
  <si>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</si>
  <si>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</si>
  <si>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</si>
  <si>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</si>
  <si>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</si>
  <si>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</si>
  <si>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</si>
  <si>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</si>
  <si>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</si>
  <si>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</si>
  <si>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</si>
  <si>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</si>
  <si>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</si>
  <si>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</si>
  <si>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</si>
  <si>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</si>
  <si>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</si>
  <si>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</si>
  <si>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</si>
  <si>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</si>
  <si>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</si>
  <si>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</si>
  <si>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</si>
  <si>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</si>
  <si>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</si>
  <si>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</si>
  <si>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</si>
  <si>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</si>
  <si>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</si>
  <si>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</si>
  <si>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</si>
  <si>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</si>
  <si>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</si>
  <si>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</si>
  <si>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</si>
  <si>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</si>
  <si>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</si>
  <si>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</si>
  <si>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</si>
  <si>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</si>
  <si>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</si>
  <si>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</si>
  <si>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</si>
  <si>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</si>
  <si>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</si>
  <si>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</si>
  <si>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</si>
  <si>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</si>
  <si>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</si>
  <si>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</si>
  <si>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</si>
  <si>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</si>
  <si>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</si>
  <si>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</si>
  <si>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</si>
  <si>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</si>
  <si>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</si>
  <si>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</si>
  <si>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</si>
  <si>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</si>
  <si>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</si>
  <si>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</si>
  <si>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</si>
  <si>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</si>
  <si>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</si>
  <si>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</si>
  <si>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</si>
  <si>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</si>
  <si>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</si>
  <si>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</si>
  <si>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</si>
  <si>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</si>
  <si>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</si>
  <si>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</si>
  <si>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</si>
  <si>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</si>
  <si>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</si>
  <si>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</si>
  <si>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</si>
  <si>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</si>
  <si>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</si>
  <si>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</si>
  <si>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</si>
  <si>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</si>
  <si>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</si>
  <si>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</si>
  <si>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</si>
  <si>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</si>
  <si>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</si>
  <si>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</si>
  <si>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</si>
  <si>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</si>
  <si>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</si>
  <si>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</si>
  <si>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</si>
  <si>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</si>
  <si>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</si>
  <si>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</si>
  <si>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</si>
  <si>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</si>
  <si>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</si>
  <si>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</si>
  <si>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</si>
  <si>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</si>
  <si>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</si>
  <si>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</si>
  <si>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</si>
  <si>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</si>
  <si>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</si>
  <si>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</si>
  <si>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</si>
  <si>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</si>
  <si>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</si>
  <si>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</si>
  <si>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</si>
  <si>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</si>
  <si>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</si>
  <si>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</si>
  <si>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</si>
  <si>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</si>
  <si>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</si>
  <si>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</si>
  <si>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</si>
  <si>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</si>
  <si>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</si>
  <si>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</si>
  <si>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</si>
  <si>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</si>
  <si>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</si>
  <si>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</si>
  <si>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</si>
  <si>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</si>
  <si>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</si>
  <si>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</si>
  <si>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</si>
  <si>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</si>
  <si>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</si>
  <si>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</si>
  <si>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</si>
  <si>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</si>
  <si>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</si>
  <si>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</si>
  <si>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</si>
  <si>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</si>
  <si>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</si>
  <si>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</si>
  <si>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</si>
  <si>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</si>
  <si>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</si>
  <si>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</si>
  <si>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</si>
  <si>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</si>
  <si>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</si>
  <si>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</si>
  <si>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</si>
  <si>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</si>
  <si>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</si>
  <si>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</si>
  <si>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</si>
  <si>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</si>
  <si>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</si>
  <si>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</si>
  <si>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</si>
  <si>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</si>
  <si>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</si>
  <si>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</si>
  <si>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</si>
  <si>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</si>
  <si>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</si>
  <si>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</si>
  <si>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</si>
  <si>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</si>
  <si>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</si>
  <si>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</si>
  <si>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</si>
  <si>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</si>
  <si>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</si>
  <si>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</si>
  <si>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</si>
  <si>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</si>
  <si>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</si>
  <si>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</si>
  <si>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</si>
  <si>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</si>
  <si>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</si>
  <si>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</si>
  <si>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</si>
  <si>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</si>
  <si>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</si>
  <si>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</si>
  <si>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</si>
  <si>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</si>
  <si>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</si>
  <si>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</si>
  <si>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</si>
  <si>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</si>
  <si>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</si>
  <si>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</si>
  <si>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</si>
  <si>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</si>
  <si>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</si>
  <si>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</si>
  <si>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</si>
  <si>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</si>
  <si>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</si>
  <si>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</si>
  <si>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</si>
  <si>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</si>
  <si>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</si>
  <si>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</si>
  <si>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</si>
  <si>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</si>
  <si>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</si>
  <si>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</si>
  <si>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</si>
  <si>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</si>
  <si>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</si>
  <si>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</si>
  <si>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</si>
  <si>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</si>
  <si>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</si>
  <si>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</si>
  <si>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</si>
  <si>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</si>
  <si>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</si>
  <si>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</si>
  <si>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</si>
  <si>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</si>
  <si>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</si>
  <si>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</si>
  <si>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</si>
  <si>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</si>
  <si>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</si>
  <si>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</si>
  <si>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</si>
  <si>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</si>
  <si>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</si>
  <si>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</si>
  <si>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</si>
  <si>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</si>
  <si>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</si>
  <si>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</si>
  <si>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</si>
  <si>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</si>
  <si>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</si>
  <si>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</si>
  <si>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</si>
  <si>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</si>
  <si>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</si>
  <si>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</si>
  <si>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</si>
  <si>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</si>
  <si>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</si>
  <si>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</si>
  <si>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</si>
  <si>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</si>
  <si>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</si>
  <si>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</si>
  <si>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</si>
  <si>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</si>
  <si>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</si>
  <si>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</si>
  <si>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</si>
  <si>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</si>
  <si>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</si>
  <si>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</si>
  <si>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</si>
  <si>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</si>
  <si>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</si>
  <si>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</si>
  <si>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</si>
  <si>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</si>
  <si>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</si>
  <si>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</si>
  <si>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</si>
  <si>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</si>
  <si>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</si>
  <si>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</si>
  <si>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</si>
  <si>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</si>
  <si>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</si>
  <si>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</si>
  <si>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</si>
  <si>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</si>
  <si>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</si>
  <si>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</si>
  <si>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</si>
  <si>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</si>
  <si>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</si>
  <si>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</si>
  <si>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</si>
  <si>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</si>
  <si>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</si>
  <si>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</si>
  <si>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</si>
  <si>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</si>
  <si>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</si>
  <si>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</si>
  <si>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</si>
  <si>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</si>
  <si>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</si>
  <si>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</si>
  <si>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</si>
  <si>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</si>
  <si>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</si>
  <si>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</si>
  <si>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</si>
  <si>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</si>
  <si>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</si>
  <si>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</si>
  <si>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</si>
  <si>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</si>
  <si>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</si>
  <si>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</si>
  <si>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</si>
  <si>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</si>
  <si>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</si>
  <si>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</si>
  <si>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</si>
  <si>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</si>
  <si>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</si>
  <si>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</si>
  <si>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</si>
  <si>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</si>
  <si>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</si>
  <si>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</si>
  <si>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</si>
  <si>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</si>
  <si>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</si>
  <si>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</si>
  <si>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</si>
  <si>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</si>
  <si>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</si>
  <si>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</si>
  <si>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</si>
  <si>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</si>
  <si>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</si>
  <si>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</si>
  <si>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</si>
  <si>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</si>
  <si>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</si>
  <si>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</si>
  <si>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</si>
  <si>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</si>
  <si>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</si>
  <si>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</si>
  <si>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</si>
  <si>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</si>
  <si>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</si>
  <si>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</si>
  <si>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</si>
  <si>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</si>
  <si>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</si>
  <si>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</si>
  <si>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</si>
  <si>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</si>
  <si>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</si>
  <si>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</si>
  <si>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</si>
  <si>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</si>
  <si>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</si>
  <si>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</si>
  <si>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</si>
  <si>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</si>
  <si>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</si>
  <si>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</si>
  <si>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</si>
  <si>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</si>
  <si>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</si>
  <si>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</si>
  <si>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</si>
  <si>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</si>
  <si>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</si>
  <si>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</si>
  <si>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</si>
  <si>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</si>
  <si>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</si>
  <si>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</si>
  <si>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</si>
  <si>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</si>
  <si>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</si>
  <si>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</si>
  <si>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</si>
  <si>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</si>
  <si>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</si>
  <si>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</si>
  <si>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</si>
  <si>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</si>
  <si>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</si>
  <si>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</si>
  <si>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</si>
  <si>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</si>
  <si>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</si>
  <si>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</si>
  <si>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</si>
  <si>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</si>
  <si>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</si>
  <si>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</si>
  <si>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</si>
  <si>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</si>
  <si>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</si>
  <si>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</si>
  <si>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</si>
  <si>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</si>
  <si>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</si>
  <si>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</si>
  <si>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</si>
  <si>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</si>
  <si>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</si>
  <si>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</si>
  <si>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</si>
  <si>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</si>
  <si>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</si>
  <si>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</si>
  <si>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</si>
  <si>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</si>
  <si>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</si>
  <si>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</si>
  <si>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</si>
  <si>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</si>
  <si>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</si>
  <si>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</si>
  <si>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</si>
  <si>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</si>
  <si>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</si>
  <si>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</si>
  <si>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</si>
  <si>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</si>
  <si>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</si>
  <si>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</si>
  <si>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</si>
  <si>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</si>
  <si>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</si>
  <si>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</si>
  <si>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</si>
  <si>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</si>
  <si>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</si>
  <si>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</si>
  <si>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</si>
  <si>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</si>
  <si>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</si>
  <si>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</si>
  <si>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</si>
  <si>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</si>
  <si>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</si>
  <si>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</si>
  <si>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</si>
  <si>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</si>
  <si>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</si>
  <si>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</si>
  <si>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</si>
  <si>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</si>
  <si>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</si>
  <si>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</si>
  <si>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</si>
  <si>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</si>
  <si>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</si>
  <si>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</si>
  <si>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</si>
  <si>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</si>
  <si>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</si>
  <si>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</si>
  <si>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</si>
  <si>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</si>
  <si>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</si>
  <si>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</si>
  <si>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</si>
  <si>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</si>
  <si>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</si>
  <si>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</si>
  <si>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</si>
  <si>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</si>
  <si>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</si>
  <si>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</si>
  <si>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</si>
  <si>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</si>
  <si>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</si>
  <si>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</si>
  <si>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</si>
  <si>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</si>
  <si>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</si>
  <si>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</si>
  <si>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</si>
  <si>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</si>
  <si>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</si>
  <si>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</si>
  <si>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</si>
  <si>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</si>
  <si>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</si>
  <si>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</si>
  <si>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</si>
  <si>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</si>
  <si>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</si>
  <si>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</si>
  <si>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</si>
  <si>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</si>
  <si>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</si>
  <si>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</si>
  <si>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</si>
  <si>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</si>
  <si>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</si>
  <si>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</si>
  <si>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</si>
  <si>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</si>
  <si>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</si>
  <si>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</si>
  <si>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</si>
  <si>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</si>
  <si>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</si>
  <si>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</si>
  <si>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</si>
  <si>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</si>
  <si>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</si>
  <si>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</si>
  <si>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</si>
  <si>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</si>
  <si>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</si>
  <si>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</si>
  <si>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</si>
  <si>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</si>
  <si>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</si>
  <si>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</si>
  <si>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</si>
  <si>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</si>
  <si>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</si>
  <si>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</si>
  <si>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</si>
  <si>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</si>
  <si>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</si>
  <si>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</si>
  <si>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</si>
  <si>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</si>
  <si>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</si>
  <si>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</si>
  <si>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</si>
  <si>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</si>
  <si>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</si>
  <si>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</si>
  <si>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</si>
  <si>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</si>
  <si>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</si>
  <si>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</si>
  <si>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</si>
  <si>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</si>
  <si>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</si>
  <si>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</si>
  <si>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</si>
  <si>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</si>
  <si>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</si>
  <si>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</si>
  <si>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</si>
  <si>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</si>
  <si>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</si>
  <si>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</si>
  <si>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</si>
  <si>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</si>
  <si>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</si>
  <si>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</si>
  <si>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</si>
  <si>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</si>
  <si>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</si>
  <si>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</si>
  <si>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</si>
  <si>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</si>
  <si>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</si>
  <si>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</si>
  <si>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</si>
  <si>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</si>
  <si>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</si>
  <si>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</si>
  <si>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</si>
  <si>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</si>
  <si>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</si>
  <si>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</si>
  <si>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</si>
  <si>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</si>
  <si>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</si>
  <si>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</si>
  <si>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</si>
  <si>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</si>
  <si>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</si>
  <si>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</si>
  <si>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</si>
  <si>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</si>
  <si>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</si>
  <si>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</si>
  <si>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</si>
  <si>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</si>
  <si>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</si>
  <si>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</si>
  <si>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</si>
  <si>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</si>
  <si>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</si>
  <si>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</si>
  <si>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</si>
  <si>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</si>
  <si>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</si>
  <si>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</si>
  <si>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</si>
  <si>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</si>
  <si>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</si>
  <si>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</si>
  <si>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</si>
  <si>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</si>
  <si>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</si>
  <si>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</si>
  <si>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</si>
  <si>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</si>
  <si>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</si>
  <si>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</si>
  <si>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</si>
  <si>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</si>
  <si>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</si>
  <si>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</si>
  <si>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</si>
  <si>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</si>
  <si>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</si>
  <si>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</si>
  <si>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</si>
  <si>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</si>
  <si>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</si>
  <si>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</si>
  <si>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</si>
  <si>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</si>
  <si>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</si>
  <si>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</si>
  <si>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</si>
  <si>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</si>
  <si>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</si>
  <si>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</si>
  <si>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</si>
  <si>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</si>
  <si>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</si>
  <si>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</si>
  <si>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</si>
  <si>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</si>
  <si>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</si>
  <si>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</si>
  <si>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</si>
  <si>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</si>
  <si>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</si>
  <si>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</si>
  <si>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</si>
  <si>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</si>
  <si>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</si>
  <si>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</si>
  <si>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</si>
  <si>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</si>
  <si>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</si>
  <si>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</si>
  <si>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</si>
  <si>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</si>
  <si>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</si>
  <si>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</si>
  <si>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</si>
  <si>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</si>
  <si>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</si>
  <si>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</si>
  <si>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</si>
  <si>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</si>
  <si>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</si>
  <si>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</si>
  <si>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</si>
  <si>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</si>
  <si>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</si>
  <si>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</si>
  <si>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</si>
  <si>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</si>
  <si>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</si>
  <si>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</si>
  <si>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</si>
  <si>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</si>
  <si>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</si>
  <si>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</si>
  <si>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</si>
  <si>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</si>
  <si>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</si>
  <si>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</si>
  <si>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</si>
  <si>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</si>
  <si>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</si>
  <si>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</si>
  <si>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</si>
  <si>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</si>
  <si>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</si>
  <si>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</si>
  <si>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</si>
  <si>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</si>
  <si>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</si>
  <si>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</si>
  <si>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</si>
  <si>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</si>
  <si>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</si>
  <si>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</si>
  <si>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</si>
  <si>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</si>
  <si>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</si>
  <si>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</si>
  <si>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</si>
  <si>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</si>
  <si>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</si>
  <si>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</si>
  <si>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</si>
  <si>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</si>
  <si>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</si>
  <si>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</si>
  <si>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</si>
  <si>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</si>
  <si>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</si>
  <si>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</si>
  <si>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</si>
  <si>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</si>
  <si>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</si>
  <si>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</si>
  <si>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</si>
  <si>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</si>
  <si>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</si>
  <si>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</si>
  <si>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</si>
  <si>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</si>
  <si>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</si>
  <si>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</si>
  <si>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</si>
  <si>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</si>
  <si>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</si>
  <si>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</si>
  <si>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</si>
  <si>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</si>
  <si>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</si>
  <si>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</si>
  <si>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</si>
  <si>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</si>
  <si>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</si>
  <si>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</si>
  <si>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</si>
  <si>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</si>
  <si>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</si>
  <si>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</si>
  <si>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</si>
  <si>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</si>
  <si>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</si>
  <si>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</si>
  <si>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</si>
  <si>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</si>
  <si>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</si>
  <si>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</si>
  <si>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</si>
  <si>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</si>
  <si>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</si>
  <si>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</si>
  <si>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</si>
  <si>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</si>
  <si>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</si>
  <si>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</si>
  <si>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</si>
  <si>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</si>
  <si>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</si>
  <si>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</si>
  <si>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</si>
  <si>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</si>
  <si>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</si>
  <si>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</si>
  <si>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</si>
  <si>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</si>
  <si>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</si>
  <si>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</si>
  <si>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</si>
  <si>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</si>
  <si>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</si>
  <si>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</si>
  <si>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</si>
  <si>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</si>
  <si>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</si>
  <si>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</si>
  <si>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</si>
  <si>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</si>
  <si>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</si>
  <si>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</si>
  <si>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</si>
  <si>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</si>
  <si>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</si>
  <si>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</si>
  <si>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</si>
  <si>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</si>
  <si>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</si>
  <si>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</si>
  <si>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</si>
  <si>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</si>
  <si>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</si>
  <si>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</si>
  <si>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</si>
  <si>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</si>
  <si>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</si>
  <si>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</si>
  <si>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</si>
  <si>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</si>
  <si>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</si>
  <si>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</si>
  <si>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</si>
  <si>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</si>
  <si>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</si>
  <si>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</si>
  <si>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</si>
  <si>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</si>
  <si>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</si>
  <si>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</si>
  <si>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</si>
  <si>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</si>
  <si>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</si>
  <si>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</si>
  <si>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</si>
  <si>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</si>
  <si>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</si>
  <si>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</si>
  <si>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</si>
  <si>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</si>
  <si>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</si>
  <si>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</si>
  <si>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</si>
  <si>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</si>
  <si>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</si>
  <si>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</si>
  <si>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</si>
  <si>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</si>
  <si>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</si>
  <si>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</si>
  <si>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</si>
  <si>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</si>
  <si>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</si>
  <si>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</si>
  <si>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</si>
  <si>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</si>
  <si>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</si>
  <si>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</si>
  <si>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</si>
  <si>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</si>
  <si>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</si>
  <si>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</si>
  <si>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</si>
  <si>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</si>
  <si>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</si>
  <si>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</si>
  <si>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</si>
  <si>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</si>
  <si>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</si>
  <si>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</si>
  <si>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</si>
  <si>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</si>
  <si>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</si>
  <si>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</si>
  <si>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</si>
  <si>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</si>
  <si>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</si>
  <si>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</si>
  <si>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</si>
  <si>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</si>
  <si>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</si>
  <si>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</si>
  <si>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</si>
  <si>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</si>
  <si>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</si>
  <si>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</si>
  <si>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</si>
  <si>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</si>
  <si>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</si>
  <si>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</si>
  <si>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</si>
  <si>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</si>
  <si>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</si>
  <si>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</si>
  <si>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</si>
  <si>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</si>
  <si>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</si>
  <si>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</si>
  <si>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</si>
  <si>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</si>
  <si>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</si>
  <si>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</si>
  <si>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</si>
  <si>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</si>
  <si>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</si>
  <si>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</si>
  <si>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</si>
  <si>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</si>
  <si>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</si>
  <si>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</si>
  <si>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</si>
  <si>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</si>
  <si>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</si>
  <si>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</si>
  <si>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</si>
  <si>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</si>
  <si>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</si>
  <si>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</si>
  <si>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</si>
  <si>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</si>
  <si>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</si>
  <si>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</si>
  <si>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</si>
  <si>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</si>
  <si>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</si>
  <si>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</si>
  <si>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</si>
  <si>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</si>
  <si>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</si>
  <si>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</si>
  <si>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</si>
  <si>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</si>
  <si>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</si>
  <si>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</si>
  <si>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</si>
  <si>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</si>
  <si>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</si>
  <si>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</si>
  <si>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</si>
  <si>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</si>
  <si>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</si>
  <si>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</si>
  <si>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</si>
  <si>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</si>
  <si>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</si>
  <si>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</si>
  <si>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</si>
  <si>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</si>
  <si>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</si>
  <si>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</si>
  <si>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</si>
  <si>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</si>
  <si>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</si>
  <si>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</si>
  <si>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</si>
  <si>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</si>
  <si>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</si>
  <si>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</si>
  <si>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</si>
  <si>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</si>
  <si>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</si>
  <si>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</si>
  <si>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</si>
  <si>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</si>
  <si>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</si>
  <si>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</si>
  <si>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</si>
  <si>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</si>
  <si>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</si>
  <si>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</si>
  <si>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</si>
  <si>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</si>
  <si>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</si>
  <si>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</si>
  <si>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</si>
  <si>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</si>
  <si>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</si>
  <si>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</si>
  <si>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</si>
  <si>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</si>
  <si>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</si>
  <si>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</si>
  <si>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</si>
  <si>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</si>
  <si>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</si>
  <si>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</si>
  <si>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</si>
  <si>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</si>
  <si>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</si>
  <si>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</si>
  <si>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</si>
  <si>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</si>
  <si>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</si>
  <si>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</si>
  <si>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</si>
  <si>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</si>
  <si>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</si>
  <si>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</si>
  <si>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</si>
  <si>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</si>
  <si>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</si>
  <si>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</si>
  <si>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</si>
  <si>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</si>
  <si>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</si>
  <si>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</si>
  <si>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</si>
  <si>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</si>
  <si>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</si>
  <si>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</si>
  <si>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</si>
  <si>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</si>
  <si>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</si>
  <si>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</si>
  <si>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</si>
  <si>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</si>
  <si>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</si>
  <si>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</si>
  <si>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</si>
  <si>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</si>
  <si>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</si>
  <si>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</si>
  <si>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</si>
  <si>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</si>
  <si>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</si>
  <si>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</si>
  <si>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</si>
  <si>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</si>
  <si>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</si>
  <si>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</si>
  <si>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</si>
  <si>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</si>
  <si>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</si>
  <si>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</si>
  <si>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</si>
  <si>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</si>
  <si>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</si>
  <si>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</si>
  <si>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</si>
  <si>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</si>
  <si>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</si>
  <si>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</si>
  <si>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</si>
  <si>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</si>
  <si>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</si>
  <si>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</si>
  <si>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</si>
  <si>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</si>
  <si>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</si>
  <si>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</si>
  <si>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</si>
  <si>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</si>
  <si>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</si>
  <si>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</si>
  <si>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</si>
  <si>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</si>
  <si>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</si>
  <si>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</si>
  <si>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</si>
  <si>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</si>
  <si>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</si>
  <si>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</si>
  <si>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</si>
  <si>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</si>
  <si>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</si>
  <si>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</si>
  <si>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</si>
  <si>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</si>
  <si>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</si>
  <si>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</si>
  <si>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</si>
  <si>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</si>
  <si>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</si>
  <si>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</si>
  <si>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</si>
  <si>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</si>
  <si>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</si>
  <si>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</si>
  <si>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</si>
  <si>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</si>
  <si>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</si>
  <si>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</si>
  <si>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</si>
  <si>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</si>
  <si>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</si>
  <si>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</si>
  <si>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</si>
  <si>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</si>
  <si>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</si>
  <si>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</si>
  <si>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</si>
  <si>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</si>
  <si>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</si>
  <si>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</si>
  <si>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</si>
  <si>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</si>
  <si>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</si>
  <si>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</si>
  <si>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</si>
  <si>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</si>
  <si>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</si>
  <si>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</si>
  <si>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</si>
  <si>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</si>
  <si>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</si>
  <si>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</si>
  <si>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</si>
  <si>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</si>
  <si>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</si>
  <si>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</si>
  <si>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</si>
  <si>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</si>
  <si>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</si>
  <si>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</si>
  <si>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</si>
  <si>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</si>
  <si>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</si>
  <si>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</si>
  <si>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</si>
  <si>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</si>
  <si>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</si>
  <si>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</si>
  <si>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</si>
  <si>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</si>
  <si>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</si>
  <si>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</si>
  <si>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</si>
  <si>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</si>
  <si>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</si>
  <si>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</si>
  <si>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</si>
  <si>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</si>
  <si>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</si>
  <si>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</si>
  <si>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</si>
  <si>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</si>
  <si>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</si>
  <si>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</si>
  <si>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</si>
  <si>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</si>
  <si>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</si>
  <si>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</si>
  <si>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</si>
  <si>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</si>
  <si>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</si>
  <si>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</si>
  <si>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</si>
  <si>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</si>
  <si>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</si>
  <si>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</si>
  <si>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</si>
  <si>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</si>
  <si>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</si>
  <si>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</si>
  <si>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</si>
  <si>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</si>
  <si>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</si>
  <si>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</si>
  <si>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</si>
  <si>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</si>
  <si>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</si>
  <si>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</si>
  <si>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</si>
  <si>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</si>
  <si>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</si>
  <si>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</si>
  <si>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</si>
  <si>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</si>
  <si>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</si>
  <si>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</si>
  <si>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</si>
  <si>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</si>
  <si>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</si>
  <si>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</si>
  <si>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</si>
  <si>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</si>
  <si>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</si>
  <si>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</si>
  <si>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</si>
  <si>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</si>
  <si>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</si>
  <si>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</si>
  <si>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</si>
  <si>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</si>
  <si>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</si>
  <si>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</si>
  <si>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</si>
  <si>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</si>
  <si>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</si>
  <si>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</si>
  <si>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</si>
  <si>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</si>
  <si>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</si>
  <si>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</si>
  <si>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</si>
  <si>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</si>
  <si>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</si>
  <si>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</si>
  <si>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</si>
  <si>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</si>
  <si>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</si>
  <si>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</si>
  <si>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</si>
  <si>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</si>
  <si>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</si>
  <si>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</si>
  <si>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</si>
  <si>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</si>
  <si>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</si>
  <si>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</si>
  <si>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</si>
  <si>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</si>
  <si>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</si>
  <si>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</si>
  <si>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</si>
  <si>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</si>
  <si>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</si>
  <si>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</si>
  <si>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</si>
  <si>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</si>
  <si>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</si>
  <si>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</si>
  <si>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</si>
  <si>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</si>
  <si>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</si>
  <si>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</si>
  <si>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</si>
  <si>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</si>
  <si>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</si>
  <si>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</si>
  <si>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</si>
  <si>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</si>
  <si>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</si>
  <si>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</si>
  <si>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</si>
  <si>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</si>
  <si>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</si>
  <si>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</si>
  <si>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</si>
  <si>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</si>
  <si>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</si>
  <si>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</si>
  <si>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</si>
  <si>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</si>
  <si>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</si>
  <si>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</si>
  <si>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</si>
  <si>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</si>
  <si>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</si>
  <si>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</si>
  <si>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</si>
  <si>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</si>
  <si>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</si>
  <si>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</si>
  <si>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</si>
  <si>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</si>
  <si>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</si>
  <si>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</si>
  <si>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</si>
  <si>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</si>
  <si>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</si>
  <si>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</si>
  <si>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</si>
  <si>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</si>
  <si>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</si>
  <si>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</si>
  <si>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</si>
  <si>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</si>
  <si>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</si>
  <si>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</si>
  <si>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</si>
  <si>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</si>
  <si>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</si>
  <si>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</si>
  <si>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</si>
  <si>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</si>
  <si>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</si>
  <si>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</si>
  <si>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</si>
  <si>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</si>
  <si>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</si>
  <si>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</si>
  <si>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</si>
  <si>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</si>
  <si>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</si>
  <si>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</si>
  <si>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</si>
  <si>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</si>
  <si>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</si>
  <si>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</si>
  <si>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</si>
  <si>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</si>
  <si>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</si>
  <si>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</si>
  <si>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</si>
  <si>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</si>
  <si>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</si>
  <si>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</si>
  <si>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</si>
  <si>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</si>
  <si>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</si>
  <si>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</si>
  <si>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</si>
  <si>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</si>
  <si>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</si>
  <si>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</si>
  <si>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</si>
  <si>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</si>
  <si>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</si>
  <si>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</si>
  <si>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</si>
  <si>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</si>
  <si>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</si>
  <si>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</si>
  <si>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</si>
  <si>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</si>
  <si>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</si>
  <si>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</si>
  <si>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</si>
  <si>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</si>
  <si>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</si>
  <si>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</si>
  <si>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</si>
  <si>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</si>
  <si>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</si>
  <si>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</si>
  <si>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</si>
  <si>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</si>
  <si>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</si>
  <si>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</si>
  <si>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</si>
  <si>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</si>
  <si>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</si>
  <si>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</si>
  <si>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</si>
  <si>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</si>
  <si>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</si>
  <si>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</si>
  <si>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</si>
  <si>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</si>
  <si>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</si>
  <si>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</si>
  <si>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</si>
  <si>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</si>
  <si>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</si>
  <si>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</si>
  <si>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</si>
  <si>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</si>
  <si>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</si>
  <si>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</si>
  <si>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</si>
  <si>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</si>
  <si>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</si>
  <si>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</si>
  <si>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</si>
  <si>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</si>
  <si>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</si>
  <si>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</si>
  <si>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</si>
  <si>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</si>
  <si>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</si>
  <si>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</si>
  <si>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</si>
  <si>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</si>
  <si>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</si>
  <si>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</si>
  <si>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</si>
  <si>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</si>
  <si>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</si>
  <si>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</si>
  <si>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</si>
  <si>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</si>
  <si>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</si>
  <si>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</si>
  <si>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</si>
  <si>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</si>
  <si>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</si>
  <si>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</si>
  <si>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</si>
  <si>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</si>
  <si>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</si>
  <si>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</si>
  <si>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</si>
  <si>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</si>
  <si>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</si>
  <si>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</si>
  <si>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</si>
  <si>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</si>
  <si>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</si>
  <si>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</si>
  <si>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</si>
  <si>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</si>
  <si>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</si>
  <si>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</si>
  <si>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</si>
  <si>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</si>
  <si>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</si>
  <si>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</si>
  <si>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</si>
  <si>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</si>
  <si>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</si>
  <si>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</si>
  <si>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</si>
  <si>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</si>
  <si>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</si>
  <si>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</si>
  <si>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</si>
  <si>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</si>
  <si>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</si>
  <si>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</si>
  <si>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</si>
  <si>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</si>
  <si>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</si>
  <si>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</si>
  <si>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</si>
  <si>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</si>
  <si>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</si>
  <si>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</si>
  <si>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</si>
  <si>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</si>
  <si>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</si>
  <si>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</si>
  <si>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</si>
  <si>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</si>
  <si>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</si>
  <si>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</si>
  <si>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</si>
  <si>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</si>
  <si>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</si>
  <si>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</si>
  <si>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</si>
  <si>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</si>
  <si>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</si>
  <si>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</si>
  <si>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</si>
  <si>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</si>
  <si>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</si>
  <si>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</si>
  <si>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</si>
  <si>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</si>
  <si>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</si>
  <si>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</si>
  <si>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</si>
  <si>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</si>
  <si>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</si>
  <si>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</si>
  <si>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</si>
  <si>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</si>
  <si>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</si>
  <si>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</si>
  <si>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</si>
  <si>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</si>
  <si>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</si>
  <si>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</si>
  <si>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</si>
  <si>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</si>
  <si>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</si>
  <si>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</si>
  <si>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</si>
  <si>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</si>
  <si>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</si>
  <si>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</si>
  <si>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</si>
  <si>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</si>
  <si>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</si>
  <si>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</si>
  <si>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</si>
  <si>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</si>
  <si>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</si>
  <si>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</si>
  <si>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</si>
  <si>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</si>
  <si>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</si>
  <si>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</si>
  <si>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</si>
  <si>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</si>
  <si>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</si>
  <si>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</si>
  <si>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</si>
  <si>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</si>
  <si>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</si>
  <si>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</si>
  <si>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</si>
  <si>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</si>
  <si>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</si>
  <si>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</si>
  <si>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</si>
  <si>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</si>
  <si>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</si>
  <si>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</si>
  <si>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</si>
  <si>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</si>
  <si>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</si>
  <si>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</si>
  <si>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</si>
  <si>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</si>
  <si>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</si>
  <si>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</si>
  <si>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</si>
  <si>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</si>
  <si>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</si>
  <si>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</si>
  <si>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</si>
  <si>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</si>
  <si>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</si>
  <si>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</si>
  <si>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</si>
  <si>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</si>
  <si>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</si>
  <si>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</si>
  <si>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</si>
  <si>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</si>
  <si>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</si>
  <si>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</si>
  <si>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</si>
  <si>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</si>
  <si>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</si>
  <si>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</si>
  <si>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</si>
  <si>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</si>
  <si>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</si>
  <si>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</si>
  <si>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</si>
  <si>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</si>
  <si>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</si>
  <si>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</si>
  <si>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</si>
  <si>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</si>
  <si>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</si>
  <si>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</si>
  <si>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</si>
  <si>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</si>
  <si>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</si>
  <si>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</si>
  <si>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</si>
  <si>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</si>
  <si>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</si>
  <si>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</si>
  <si>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</si>
  <si>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</si>
  <si>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</si>
  <si>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</si>
  <si>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</si>
  <si>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</si>
  <si>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</si>
  <si>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</si>
  <si>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</si>
  <si>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</si>
  <si>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</si>
  <si>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</si>
  <si>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</si>
  <si>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</si>
  <si>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</si>
  <si>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</si>
  <si>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</si>
  <si>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</si>
  <si>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</si>
  <si>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</si>
  <si>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</si>
  <si>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</si>
  <si>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</si>
  <si>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</si>
  <si>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</si>
  <si>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</si>
  <si>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</si>
  <si>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</si>
  <si>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</si>
  <si>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</si>
  <si>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</si>
  <si>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</si>
  <si>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</si>
  <si>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</si>
  <si>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</si>
  <si>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</si>
  <si>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</si>
  <si>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</si>
  <si>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</si>
  <si>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</si>
  <si>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</si>
  <si>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</si>
  <si>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</si>
  <si>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</si>
  <si>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</si>
  <si>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</si>
  <si>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</si>
  <si>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</si>
  <si>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</si>
  <si>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</si>
  <si>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</si>
  <si>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</si>
  <si>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</si>
  <si>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</si>
  <si>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</si>
  <si>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</si>
  <si>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</si>
  <si>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</si>
  <si>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</si>
  <si>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</si>
  <si>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</si>
  <si>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</si>
  <si>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</si>
  <si>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</si>
  <si>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</si>
  <si>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</si>
  <si>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</si>
  <si>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</si>
  <si>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</si>
  <si>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</si>
  <si>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</si>
  <si>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</si>
  <si>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</si>
  <si>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</si>
  <si>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</si>
  <si>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</si>
  <si>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</si>
  <si>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</si>
  <si>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</si>
  <si>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</si>
  <si>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</si>
  <si>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</si>
  <si>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</si>
  <si>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</si>
  <si>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</si>
  <si>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</si>
  <si>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</si>
  <si>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</si>
  <si>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</si>
  <si>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</si>
  <si>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</si>
  <si>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</si>
  <si>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</si>
  <si>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</si>
  <si>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</si>
  <si>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</si>
  <si>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</si>
  <si>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</si>
  <si>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</si>
  <si>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</si>
  <si>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</si>
  <si>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</si>
  <si>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</si>
  <si>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</si>
  <si>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</si>
  <si>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</si>
  <si>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</si>
  <si>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</si>
  <si>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</si>
  <si>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</si>
  <si>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</si>
  <si>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</si>
  <si>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</si>
  <si>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</si>
  <si>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</si>
  <si>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</si>
  <si>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</si>
  <si>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</si>
  <si>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</si>
  <si>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</si>
  <si>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</si>
  <si>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</si>
  <si>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</si>
  <si>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</si>
  <si>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</si>
  <si>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</si>
  <si>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</si>
  <si>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</si>
  <si>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</si>
  <si>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</si>
  <si>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</si>
  <si>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</si>
  <si>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</si>
  <si>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</si>
  <si>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</si>
  <si>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</si>
  <si>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</si>
  <si>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</si>
  <si>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</si>
  <si>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</si>
  <si>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</si>
  <si>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</si>
  <si>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</si>
  <si>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</si>
  <si>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</si>
  <si>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</si>
  <si>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</si>
  <si>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</si>
  <si>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</si>
  <si>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</si>
  <si>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</si>
  <si>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</si>
  <si>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</si>
  <si>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</si>
  <si>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</si>
  <si>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</si>
  <si>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</si>
  <si>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</si>
  <si>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</si>
  <si>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</si>
  <si>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</si>
  <si>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</si>
  <si>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</si>
  <si>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</si>
  <si>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</si>
  <si>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</si>
  <si>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</si>
  <si>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</si>
  <si>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</si>
  <si>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</si>
  <si>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</si>
  <si>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</si>
  <si>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</si>
  <si>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</si>
  <si>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</si>
  <si>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</si>
  <si>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</si>
  <si>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</si>
  <si>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</si>
  <si>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</si>
  <si>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</si>
  <si>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</si>
  <si>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</si>
  <si>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</si>
  <si>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</si>
  <si>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</si>
  <si>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</si>
  <si>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</si>
  <si>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</si>
  <si>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</si>
  <si>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</si>
  <si>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</si>
  <si>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</si>
  <si>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</si>
  <si>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</si>
  <si>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</si>
  <si>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</si>
  <si>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</si>
  <si>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</si>
  <si>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</si>
  <si>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</si>
  <si>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</si>
  <si>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</si>
  <si>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</si>
  <si>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</si>
  <si>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</si>
  <si>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</si>
  <si>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</si>
  <si>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</si>
  <si>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</si>
  <si>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</si>
  <si>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</si>
  <si>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</si>
  <si>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</si>
  <si>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</si>
  <si>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</si>
  <si>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</si>
  <si>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</si>
  <si>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</si>
  <si>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</si>
  <si>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</si>
  <si>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</si>
  <si>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</si>
  <si>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</si>
  <si>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</si>
  <si>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</si>
  <si>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</si>
  <si>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</si>
  <si>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</si>
  <si>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</si>
  <si>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</si>
  <si>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</si>
  <si>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</si>
  <si>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</si>
  <si>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</si>
  <si>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</si>
  <si>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</si>
  <si>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</si>
  <si>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</si>
  <si>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</si>
  <si>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</si>
  <si>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</si>
  <si>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</si>
  <si>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</si>
  <si>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</si>
  <si>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</si>
  <si>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</si>
  <si>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</si>
  <si>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</si>
  <si>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</si>
  <si>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</si>
  <si>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</si>
  <si>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</si>
  <si>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</si>
  <si>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</si>
  <si>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</si>
  <si>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</si>
  <si>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</si>
  <si>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</si>
  <si>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</si>
  <si>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</si>
  <si>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</si>
  <si>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</si>
  <si>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</si>
  <si>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</si>
  <si>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</si>
  <si>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</si>
  <si>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</si>
  <si>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</si>
  <si>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</si>
  <si>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</si>
  <si>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</si>
  <si>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</si>
  <si>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</si>
  <si>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</si>
  <si>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</si>
  <si>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</si>
  <si>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</si>
  <si>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</si>
  <si>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</si>
  <si>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</si>
  <si>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</si>
  <si>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</si>
  <si>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</si>
  <si>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</si>
  <si>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</si>
  <si>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</si>
  <si>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</si>
  <si>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</si>
  <si>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</si>
  <si>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</si>
  <si>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</si>
  <si>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</si>
  <si>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</si>
  <si>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</si>
  <si>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</si>
  <si>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</si>
  <si>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</si>
  <si>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</si>
  <si>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</si>
  <si>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</si>
  <si>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</si>
  <si>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</si>
  <si>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</si>
  <si>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</si>
  <si>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</si>
  <si>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</si>
  <si>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</si>
  <si>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</si>
  <si>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</si>
  <si>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</si>
  <si>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</si>
  <si>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</si>
  <si>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</si>
  <si>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</si>
  <si>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</si>
  <si>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</si>
  <si>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</si>
  <si>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</si>
  <si>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</si>
  <si>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</si>
  <si>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</si>
  <si>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</si>
  <si>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</si>
  <si>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</si>
  <si>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</si>
  <si>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</si>
  <si>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</si>
  <si>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</si>
  <si>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</si>
  <si>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</si>
  <si>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</si>
  <si>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</si>
  <si>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</si>
  <si>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</si>
  <si>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</si>
  <si>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</si>
  <si>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</si>
  <si>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</si>
  <si>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</si>
  <si>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</si>
  <si>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</si>
  <si>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</si>
  <si>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</si>
  <si>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</si>
  <si>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</si>
  <si>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</si>
  <si>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</si>
  <si>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</si>
  <si>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</si>
  <si>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</si>
  <si>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</si>
  <si>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</si>
  <si>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</si>
  <si>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</si>
  <si>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</si>
  <si>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</si>
  <si>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</si>
  <si>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</si>
  <si>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</si>
  <si>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</si>
  <si>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</si>
  <si>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</si>
  <si>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</si>
  <si>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</si>
  <si>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</si>
  <si>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</si>
  <si>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</si>
  <si>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</si>
  <si>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</si>
  <si>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</si>
  <si>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</si>
  <si>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</si>
  <si>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</si>
  <si>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</si>
  <si>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</si>
  <si>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</si>
  <si>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</si>
  <si>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</si>
  <si>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</si>
  <si>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</si>
  <si>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</si>
  <si>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</si>
  <si>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</si>
  <si>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</si>
  <si>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</si>
  <si>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</si>
  <si>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</si>
  <si>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</si>
  <si>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</si>
  <si>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</si>
  <si>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</si>
  <si>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</si>
  <si>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</si>
  <si>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</si>
  <si>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</si>
  <si>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</si>
  <si>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</si>
  <si>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</si>
  <si>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</si>
  <si>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</si>
  <si>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</si>
  <si>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</si>
  <si>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</si>
  <si>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2021-19-10000643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</si>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</sst>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421</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421</v>
      </c>
      <c r="J20" s="139" t="s">
        <v>430</v>
      </c>
      <c r="K20" s="140">
        <v>1260257617</v>
      </c>
      <c r="L20" s="141">
        <v>44211</v>
      </c>
      <c r="M20" s="141">
        <v>44561</v>
      </c>
      <c r="N20" s="126">
        <f>+(M20-L20)/30</f>
        <v>11.666666666666666</v>
      </c>
      <c r="O20" s="129"/>
      <c r="U20" s="125"/>
      <c r="V20" s="105">
        <f ca="1">NOW()</f>
        <v>44188.741156365744</v>
      </c>
      <c r="W20" s="105">
        <f ca="1">NOW()</f>
        <v>44188.741156365744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2678</v>
      </c>
      <c r="E48" s="166" t="s">
        <v>2679</v>
      </c>
      <c r="F48" s="166" t="s">
        <v>2680</v>
      </c>
      <c r="G48" s="149">
        <f>IF(AND(E48&lt;&gt;"",F48&lt;&gt;""),((F48-E48)/30),"")</f>
        <v>10.766666666666667</v>
      </c>
      <c r="H48" s="113" t="s">
        <v>2741</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2681</v>
      </c>
      <c r="E49" s="166" t="s">
        <v>2682</v>
      </c>
      <c r="F49" s="166" t="s">
        <v>2683</v>
      </c>
      <c r="G49" s="149">
        <f t="shared" ref="G49:G50" si="2">IF(AND(E49&lt;&gt;"",F49&lt;&gt;""),((F49-E49)/30),"")</f>
        <v>8.6666666666666661</v>
      </c>
      <c r="H49" s="167" t="s">
        <v>2742</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2684</v>
      </c>
      <c r="E50" s="166" t="s">
        <v>2685</v>
      </c>
      <c r="F50" s="166" t="s">
        <v>2686</v>
      </c>
      <c r="G50" s="149">
        <f t="shared" si="2"/>
        <v>3.0333333333333332</v>
      </c>
      <c r="H50" s="113" t="s">
        <v>2743</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2687</v>
      </c>
      <c r="E51" s="166" t="s">
        <v>2688</v>
      </c>
      <c r="F51" s="166" t="s">
        <v>2689</v>
      </c>
      <c r="G51" s="149">
        <f t="shared" ref="G51:G107" si="3">IF(AND(E51&lt;&gt;"",F51&lt;&gt;""),((F51-E51)/30),"")</f>
        <v>1.6</v>
      </c>
      <c r="H51" s="113" t="s">
        <v>2744</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2690</v>
      </c>
      <c r="E52" s="112" t="s">
        <v>2691</v>
      </c>
      <c r="F52" s="112" t="s">
        <v>2692</v>
      </c>
      <c r="G52" s="149">
        <f t="shared" si="3"/>
        <v>11.533333333333333</v>
      </c>
      <c r="H52" s="113" t="s">
        <v>2745</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2693</v>
      </c>
      <c r="E53" s="112" t="s">
        <v>2694</v>
      </c>
      <c r="F53" s="112" t="s">
        <v>2692</v>
      </c>
      <c r="G53" s="149">
        <f t="shared" si="3"/>
        <v>11.2</v>
      </c>
      <c r="H53" s="113" t="s">
        <v>2746</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2695</v>
      </c>
      <c r="E54" s="112" t="s">
        <v>2696</v>
      </c>
      <c r="F54" s="112" t="s">
        <v>2697</v>
      </c>
      <c r="G54" s="149">
        <f t="shared" si="3"/>
        <v>9.2666666666666675</v>
      </c>
      <c r="H54" s="113" t="s">
        <v>2747</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2698</v>
      </c>
      <c r="E55" s="112" t="s">
        <v>2699</v>
      </c>
      <c r="F55" s="112" t="s">
        <v>2697</v>
      </c>
      <c r="G55" s="149">
        <f t="shared" si="3"/>
        <v>9.1666666666666661</v>
      </c>
      <c r="H55" s="113" t="s">
        <v>2748</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2700</v>
      </c>
      <c r="E56" s="112" t="s">
        <v>2701</v>
      </c>
      <c r="F56" s="112" t="s">
        <v>2702</v>
      </c>
      <c r="G56" s="149">
        <f t="shared" si="3"/>
        <v>6.0333333333333332</v>
      </c>
      <c r="H56" s="113" t="s">
        <v>2749</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2703</v>
      </c>
      <c r="E57" s="112" t="s">
        <v>2704</v>
      </c>
      <c r="F57" s="112" t="s">
        <v>2705</v>
      </c>
      <c r="G57" s="149">
        <f t="shared" si="3"/>
        <v>21.233333333333334</v>
      </c>
      <c r="H57" s="113" t="s">
        <v>2750</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2706</v>
      </c>
      <c r="E58" s="112" t="s">
        <v>2704</v>
      </c>
      <c r="F58" s="112" t="s">
        <v>2707</v>
      </c>
      <c r="G58" s="149">
        <f t="shared" si="3"/>
        <v>1.4666666666666666</v>
      </c>
      <c r="H58" s="113" t="s">
        <v>2751</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2708</v>
      </c>
      <c r="E59" s="112" t="s">
        <v>2704</v>
      </c>
      <c r="F59" s="112" t="s">
        <v>2705</v>
      </c>
      <c r="G59" s="149">
        <f t="shared" si="3"/>
        <v>21.233333333333334</v>
      </c>
      <c r="H59" s="113" t="s">
        <v>2752</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2709</v>
      </c>
      <c r="E60" s="112" t="s">
        <v>2710</v>
      </c>
      <c r="F60" s="112" t="s">
        <v>2711</v>
      </c>
      <c r="G60" s="149">
        <f t="shared" si="3"/>
        <v>12.133333333333333</v>
      </c>
      <c r="H60" s="113" t="s">
        <v>2748</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2712</v>
      </c>
      <c r="E61" s="112" t="s">
        <v>2710</v>
      </c>
      <c r="F61" s="112" t="s">
        <v>2711</v>
      </c>
      <c r="G61" s="149">
        <f t="shared" si="3"/>
        <v>12.133333333333333</v>
      </c>
      <c r="H61" s="113" t="s">
        <v>2753</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2713</v>
      </c>
      <c r="E62" s="112" t="s">
        <v>2710</v>
      </c>
      <c r="F62" s="112" t="s">
        <v>2711</v>
      </c>
      <c r="G62" s="149">
        <f t="shared" si="3"/>
        <v>12.133333333333333</v>
      </c>
      <c r="H62" s="113" t="s">
        <v>2749</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2714</v>
      </c>
      <c r="E63" s="112" t="s">
        <v>2715</v>
      </c>
      <c r="F63" s="112" t="s">
        <v>2705</v>
      </c>
      <c r="G63" s="149">
        <f t="shared" si="3"/>
        <v>7.5666666666666664</v>
      </c>
      <c r="H63" s="113" t="s">
        <v>2754</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2716</v>
      </c>
      <c r="E64" s="112" t="s">
        <v>2715</v>
      </c>
      <c r="F64" s="112" t="s">
        <v>2705</v>
      </c>
      <c r="G64" s="149">
        <f t="shared" si="3"/>
        <v>7.5666666666666664</v>
      </c>
      <c r="H64" s="113" t="s">
        <v>2755</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2717</v>
      </c>
      <c r="E65" s="112" t="s">
        <v>2715</v>
      </c>
      <c r="F65" s="112" t="s">
        <v>2705</v>
      </c>
      <c r="G65" s="149">
        <f t="shared" si="3"/>
        <v>7.5666666666666664</v>
      </c>
      <c r="H65" s="113" t="s">
        <v>2755</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2718</v>
      </c>
      <c r="E66" s="112" t="s">
        <v>2715</v>
      </c>
      <c r="F66" s="112" t="s">
        <v>2719</v>
      </c>
      <c r="G66" s="149">
        <f t="shared" si="3"/>
        <v>10.633333333333333</v>
      </c>
      <c r="H66" s="113" t="s">
        <v>2754</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2720</v>
      </c>
      <c r="E67" s="112" t="s">
        <v>2721</v>
      </c>
      <c r="F67" s="112" t="s">
        <v>2719</v>
      </c>
      <c r="G67" s="149">
        <f t="shared" si="3"/>
        <v>3.0333333333333332</v>
      </c>
      <c r="H67" s="113" t="s">
        <v>2756</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2722</v>
      </c>
      <c r="E68" s="112" t="s">
        <v>2721</v>
      </c>
      <c r="F68" s="112" t="s">
        <v>2723</v>
      </c>
      <c r="G68" s="149">
        <f t="shared" si="3"/>
        <v>4.5333333333333332</v>
      </c>
      <c r="H68" s="113" t="s">
        <v>2757</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2724</v>
      </c>
      <c r="E69" s="112" t="s">
        <v>2721</v>
      </c>
      <c r="F69" s="112" t="s">
        <v>2723</v>
      </c>
      <c r="G69" s="149">
        <f t="shared" si="3"/>
        <v>4.5333333333333332</v>
      </c>
      <c r="H69" s="113" t="s">
        <v>2758</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2725</v>
      </c>
      <c r="E70" s="112" t="s">
        <v>2726</v>
      </c>
      <c r="F70" s="112" t="s">
        <v>2727</v>
      </c>
      <c r="G70" s="149">
        <f t="shared" si="3"/>
        <v>0.96666666666666667</v>
      </c>
      <c r="H70" s="113" t="s">
        <v>2754</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2728</v>
      </c>
      <c r="E71" s="112" t="s">
        <v>2729</v>
      </c>
      <c r="F71" s="112" t="s">
        <v>2727</v>
      </c>
      <c r="G71" s="149">
        <f t="shared" si="3"/>
        <v>1.1666666666666667</v>
      </c>
      <c r="H71" s="113" t="s">
        <v>2756</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2730</v>
      </c>
      <c r="E72" s="112" t="s">
        <v>2726</v>
      </c>
      <c r="F72" s="112" t="s">
        <v>2727</v>
      </c>
      <c r="G72" s="149">
        <f t="shared" si="3"/>
        <v>0.96666666666666667</v>
      </c>
      <c r="H72" s="113" t="s">
        <v>2759</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2731</v>
      </c>
      <c r="E73" s="112" t="s">
        <v>2732</v>
      </c>
      <c r="F73" s="112" t="s">
        <v>2733</v>
      </c>
      <c r="G73" s="149">
        <f t="shared" si="3"/>
        <v>11.633333333333333</v>
      </c>
      <c r="H73" s="113" t="s">
        <v>2760</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2734</v>
      </c>
      <c r="E74" s="112" t="s">
        <v>2732</v>
      </c>
      <c r="F74" s="112" t="s">
        <v>2733</v>
      </c>
      <c r="G74" s="149">
        <f t="shared" si="3"/>
        <v>11.633333333333333</v>
      </c>
      <c r="H74" s="113" t="s">
        <v>2761</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2735</v>
      </c>
      <c r="E75" s="112" t="s">
        <v>2736</v>
      </c>
      <c r="F75" s="112" t="s">
        <v>2737</v>
      </c>
      <c r="G75" s="149">
        <f t="shared" si="3"/>
        <v>8.4666666666666668</v>
      </c>
      <c r="H75" s="113" t="s">
        <v>2762</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2738</v>
      </c>
      <c r="E76" s="112" t="s">
        <v>2739</v>
      </c>
      <c r="F76" s="112" t="s">
        <v>2737</v>
      </c>
      <c r="G76" s="149">
        <f t="shared" si="3"/>
        <v>8.5</v>
      </c>
      <c r="H76" s="113" t="s">
        <v>2763</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2740</v>
      </c>
      <c r="E77" s="112" t="s">
        <v>2739</v>
      </c>
      <c r="F77" s="112" t="s">
        <v>2737</v>
      </c>
      <c r="G77" s="149">
        <f t="shared" si="3"/>
        <v>8.5</v>
      </c>
      <c r="H77" s="113" t="s">
        <v>2763</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2764</v>
      </c>
      <c r="E114" s="166">
        <v>43884</v>
      </c>
      <c r="F114" s="166">
        <v>44196</v>
      </c>
      <c r="G114" s="149">
        <f>IF(AND(E114&lt;&gt;"",F114&lt;&gt;""),((F114-E114)/30),"")</f>
        <v>10.4</v>
      </c>
      <c r="H114" s="113" t="s">
        <v>2741</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2765</v>
      </c>
      <c r="E115" s="166">
        <v>43884</v>
      </c>
      <c r="F115" s="166">
        <v>44196</v>
      </c>
      <c r="G115" s="149">
        <f t="shared" ref="G115:G116" si="4">IF(AND(E115&lt;&gt;"",F115&lt;&gt;""),((F115-E115)/30),"")</f>
        <v>10.4</v>
      </c>
      <c r="H115" s="113" t="s">
        <v>2741</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37807728.509999998</v>
      </c>
      <c r="F185" s="92"/>
      <c r="G185" s="93"/>
      <c r="H185" s="88"/>
      <c r="I185" s="90" t="s">
        <v>2627</v>
      </c>
      <c r="J185" s="155">
        <f>+SUM(M179:M183)</f>
        <v>0.02</v>
      </c>
      <c r="K185" s="194" t="s">
        <v>2628</v>
      </c>
      <c r="L185" s="194"/>
      <c r="M185" s="94">
        <f>+J185*(SUM(K20:K35))</f>
        <v>25205152.34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2766</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2767</v>
      </c>
      <c r="J211" s="27" t="s">
        <v>2622</v>
      </c>
      <c r="K211" s="117" t="s">
        <v>2769</v>
      </c>
      <c r="L211" s="21"/>
      <c r="M211" s="21"/>
      <c r="N211" s="21"/>
      <c r="O211" s="8"/>
    </row>
    <row r="212" spans="1:15" x14ac:dyDescent="0.25">
      <c r="A212" s="9"/>
      <c r="B212" s="27" t="s">
        <v>2619</v>
      </c>
      <c r="C212" s="117" t="s">
        <v>2766</v>
      </c>
      <c r="D212" s="21"/>
      <c r="G212" s="27" t="s">
        <v>2621</v>
      </c>
      <c r="H212" s="168" t="s">
        <v>2768</v>
      </c>
      <c r="J212" s="27" t="s">
        <v>2623</v>
      </c>
      <c r="K212" s="117"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1.3779527559055118" top="0.59055118110236227" bottom="0.59055118110236227" header="0.51181102362204722" footer="0.51181102362204722"/>
  <pageSetup scale="2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a65d333d-5b59-4810-bc94-b80d9325abbc"/>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2020-12-23T22:40:32Z</cp:lastPrinted>
  <dcterms:created xsi:type="dcterms:W3CDTF">2020-10-14T21:57:42Z</dcterms:created>
  <dcterms:modified xsi:type="dcterms:W3CDTF">2020-12-23T22:47:22Z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