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<sst xmlns="http://schemas.openxmlformats.org/spreadsheetml/2006/main" count="3375" uniqueCount="2746">
  <si>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</si>
  <si>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</si>
  <si>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</si>
  <si>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</si>
  <si>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</si>
  <si>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</si>
  <si>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</si>
  <si>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</si>
  <si>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</si>
  <si>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2021-52-10001357</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</si>
  <si>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</si>
  <si>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</si>
  <si>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</si>
  <si>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</si>
  <si>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</si>
  <si>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</si>
  <si>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</si>
  <si>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</si>
  <si>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</si>
  <si>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</si>
  <si>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</si>
  <si>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</si>
  <si>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</si>
  <si>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</si>
  <si>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</si>
  <si>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</si>
  <si>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SAN ANDRÉS DE TUMACO</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</si>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</sst>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176" formatCode="_-* #,##0\ &quot;€&quot;_-;\-* #,##0\ &quot;€&quot;_-;_-* &quot;-&quot;\ &quot;€&quot;_-;_-@_-"/>
    <numFmt numFmtId="41" formatCode="_-* #,##0_-;\-* #,##0_-;_-* &quot;-&quot;_-;_-@_-"/>
    <numFmt numFmtId="43" formatCode="_-* #,##0.00_-;\-* #,##0.00_-;_-* &quot;-&quot;??_-;_-@_-"/>
    <numFmt numFmtId="177" formatCode="d/mm/yyyy;@"/>
    <numFmt numFmtId="178" formatCode="0.0"/>
    <numFmt numFmtId="179" formatCode="#,##0.0"/>
    <numFmt numFmtId="180" formatCode="[$$-240A]\ #,##0;\-[$$-240A]\ #,##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1"/>
      <name val="Calibri"/>
      <charset val="0"/>
      <scheme val="minor"/>
    </font>
    <font>
      <sz val="11"/>
      <color rgb="FF006100"/>
      <name val="Calibri"/>
      <charset val="0"/>
      <scheme val="minor"/>
    </font>
    <font>
      <b/>
      <sz val="13"/>
      <color theme="3"/>
      <name val="Calibri"/>
      <charset val="134"/>
      <scheme val="minor"/>
    </font>
    <font>
      <sz val="11"/>
      <color theme="1"/>
      <name val="Calibri"/>
      <charset val="134"/>
      <scheme val="minor"/>
    </font>
    <font>
      <b/>
      <sz val="11"/>
      <color theme="3"/>
      <name val="Calibri"/>
      <charset val="134"/>
      <scheme val="minor"/>
    </font>
    <font>
      <i/>
      <sz val="11"/>
      <color rgb="FF7F7F7F"/>
      <name val="Calibri"/>
      <charset val="0"/>
      <scheme val="minor"/>
    </font>
    <font>
      <b/>
      <sz val="11"/>
      <color theme="1"/>
      <name val="Calibri"/>
      <charset val="0"/>
      <scheme val="minor"/>
    </font>
    <font>
      <sz val="11"/>
      <color theme="0"/>
      <name val="Calibri"/>
      <charset val="0"/>
      <scheme val="minor"/>
    </font>
    <font>
      <sz val="11"/>
      <color rgb="FFFA7D00"/>
      <name val="Calibri"/>
      <charset val="0"/>
      <scheme val="minor"/>
    </font>
    <font>
      <b/>
      <sz val="11"/>
      <color rgb="FFFFFFFF"/>
      <name val="Calibri"/>
      <charset val="0"/>
      <scheme val="minor"/>
    </font>
    <font>
      <b/>
      <sz val="11"/>
      <color rgb="FFFA7D00"/>
      <name val="Calibri"/>
      <charset val="0"/>
      <scheme val="minor"/>
    </font>
    <font>
      <b/>
      <sz val="18"/>
      <color theme="3"/>
      <name val="Calibri"/>
      <charset val="134"/>
      <scheme val="minor"/>
    </font>
    <font>
      <b/>
      <sz val="11"/>
      <color rgb="FF3F3F3F"/>
      <name val="Calibri"/>
      <charset val="0"/>
      <scheme val="minor"/>
    </font>
    <font>
      <u/>
      <sz val="11"/>
      <color rgb="FF800080"/>
      <name val="Calibri"/>
      <charset val="0"/>
      <scheme val="minor"/>
    </font>
    <font>
      <sz val="11"/>
      <color rgb="FF3F3F76"/>
      <name val="Calibri"/>
      <charset val="0"/>
      <scheme val="minor"/>
    </font>
    <font>
      <sz val="11"/>
      <color rgb="FFFF0000"/>
      <name val="Calibri"/>
      <charset val="0"/>
      <scheme val="minor"/>
    </font>
    <font>
      <b/>
      <sz val="15"/>
      <color theme="3"/>
      <name val="Calibri"/>
      <charset val="134"/>
      <scheme val="minor"/>
    </font>
    <font>
      <sz val="10"/>
      <name val="Arial"/>
      <charset val="134"/>
    </font>
    <font>
      <sz val="11"/>
      <color rgb="FF9C0006"/>
      <name val="Calibri"/>
      <charset val="0"/>
      <scheme val="minor"/>
    </font>
    <font>
      <sz val="11"/>
      <color rgb="FF9C6500"/>
      <name val="Calibri"/>
      <charset val="0"/>
      <scheme val="minor"/>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6" tint="0.799981688894314"/>
        <bgColor indexed="64"/>
      </patternFill>
    </fill>
    <fill>
      <patternFill patternType="solid">
        <fgColor rgb="FFC6EFCE"/>
        <bgColor indexed="64"/>
      </patternFill>
    </fill>
    <fill>
      <patternFill patternType="solid">
        <fgColor theme="4" tint="0.599993896298105"/>
        <bgColor indexed="64"/>
      </patternFill>
    </fill>
    <fill>
      <patternFill patternType="solid">
        <fgColor rgb="FFFFFFCC"/>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rgb="FFF2F2F2"/>
        <bgColor indexed="64"/>
      </patternFill>
    </fill>
    <fill>
      <patternFill patternType="solid">
        <fgColor rgb="FFFFCC99"/>
        <bgColor indexed="64"/>
      </patternFill>
    </fill>
    <fill>
      <patternFill patternType="solid">
        <fgColor theme="8" tint="0.599993896298105"/>
        <bgColor indexed="64"/>
      </patternFill>
    </fill>
    <fill>
      <patternFill patternType="solid">
        <fgColor theme="6"/>
        <bgColor indexed="64"/>
      </patternFill>
    </fill>
    <fill>
      <patternFill patternType="solid">
        <fgColor theme="5" tint="0.399975585192419"/>
        <bgColor indexed="64"/>
      </patternFill>
    </fill>
    <fill>
      <patternFill patternType="solid">
        <fgColor rgb="FFFFC7CE"/>
        <bgColor indexed="64"/>
      </patternFill>
    </fill>
    <fill>
      <patternFill patternType="solid">
        <fgColor theme="9"/>
        <bgColor indexed="64"/>
      </patternFill>
    </fill>
    <fill>
      <patternFill patternType="solid">
        <fgColor theme="7" tint="0.799981688894314"/>
        <bgColor indexed="64"/>
      </patternFill>
    </fill>
    <fill>
      <patternFill patternType="solid">
        <fgColor theme="5"/>
        <bgColor indexed="64"/>
      </patternFill>
    </fill>
    <fill>
      <patternFill patternType="solid">
        <fgColor rgb="FFFFEB9C"/>
        <bgColor indexed="64"/>
      </patternFill>
    </fill>
    <fill>
      <patternFill patternType="solid">
        <fgColor theme="7"/>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8"/>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9"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50">
    <xf numFmtId="0" fontId="0" fillId="0" borderId="0"/>
    <xf numFmtId="0" fontId="31" fillId="0" borderId="41" applyNumberFormat="0" applyFill="0" applyAlignment="0" applyProtection="0">
      <alignment vertical="center"/>
    </xf>
    <xf numFmtId="176" fontId="0" fillId="0" borderId="0" applyFont="0" applyFill="0" applyBorder="0" applyAlignment="0" applyProtection="0"/>
    <xf numFmtId="0" fontId="27" fillId="11" borderId="0" applyNumberFormat="0" applyBorder="0" applyAlignment="0" applyProtection="0">
      <alignment vertical="center"/>
    </xf>
    <xf numFmtId="41" fontId="30" fillId="0" borderId="0" applyFont="0" applyFill="0" applyBorder="0" applyAlignment="0" applyProtection="0">
      <alignment vertical="center"/>
    </xf>
    <xf numFmtId="44" fontId="30" fillId="0" borderId="0" applyFont="0" applyFill="0" applyBorder="0" applyAlignment="0" applyProtection="0">
      <alignment vertical="center"/>
    </xf>
    <xf numFmtId="43" fontId="3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40" fillId="0" borderId="0" applyNumberFormat="0" applyFill="0" applyBorder="0" applyAlignment="0" applyProtection="0">
      <alignment vertical="center"/>
    </xf>
    <xf numFmtId="0" fontId="39" fillId="17" borderId="46" applyNumberFormat="0" applyAlignment="0" applyProtection="0">
      <alignment vertical="center"/>
    </xf>
    <xf numFmtId="0" fontId="30" fillId="12" borderId="40" applyNumberFormat="0" applyFont="0" applyAlignment="0" applyProtection="0">
      <alignment vertical="center"/>
    </xf>
    <xf numFmtId="0" fontId="29" fillId="0" borderId="39" applyNumberFormat="0" applyFill="0" applyAlignment="0" applyProtection="0">
      <alignment vertical="center"/>
    </xf>
    <xf numFmtId="0" fontId="42"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3" fillId="0" borderId="39" applyNumberFormat="0" applyFill="0" applyAlignment="0" applyProtection="0">
      <alignment vertical="center"/>
    </xf>
    <xf numFmtId="0" fontId="31" fillId="0" borderId="0" applyNumberFormat="0" applyFill="0" applyBorder="0" applyAlignment="0" applyProtection="0">
      <alignment vertical="center"/>
    </xf>
    <xf numFmtId="0" fontId="41" fillId="18" borderId="45" applyNumberFormat="0" applyAlignment="0" applyProtection="0">
      <alignment vertical="center"/>
    </xf>
    <xf numFmtId="0" fontId="37" fillId="17" borderId="45" applyNumberFormat="0" applyAlignment="0" applyProtection="0">
      <alignment vertical="center"/>
    </xf>
    <xf numFmtId="0" fontId="36" fillId="15" borderId="44" applyNumberFormat="0" applyAlignment="0" applyProtection="0">
      <alignment vertical="center"/>
    </xf>
    <xf numFmtId="0" fontId="35" fillId="0" borderId="43" applyNumberFormat="0" applyFill="0" applyAlignment="0" applyProtection="0">
      <alignment vertical="center"/>
    </xf>
    <xf numFmtId="0" fontId="33" fillId="0" borderId="42" applyNumberFormat="0" applyFill="0" applyAlignment="0" applyProtection="0">
      <alignment vertical="center"/>
    </xf>
    <xf numFmtId="0" fontId="28" fillId="10" borderId="0" applyNumberFormat="0" applyBorder="0" applyAlignment="0" applyProtection="0">
      <alignment vertical="center"/>
    </xf>
    <xf numFmtId="0" fontId="27" fillId="19" borderId="0" applyNumberFormat="0" applyBorder="0" applyAlignment="0" applyProtection="0">
      <alignment vertical="center"/>
    </xf>
    <xf numFmtId="0" fontId="45" fillId="22" borderId="0" applyNumberFormat="0" applyBorder="0" applyAlignment="0" applyProtection="0">
      <alignment vertical="center"/>
    </xf>
    <xf numFmtId="0" fontId="46" fillId="26" borderId="0" applyNumberFormat="0" applyBorder="0" applyAlignment="0" applyProtection="0">
      <alignment vertical="center"/>
    </xf>
    <xf numFmtId="0" fontId="27" fillId="14" borderId="0" applyNumberFormat="0" applyBorder="0" applyAlignment="0" applyProtection="0">
      <alignment vertical="center"/>
    </xf>
    <xf numFmtId="0" fontId="34" fillId="30" borderId="0" applyNumberFormat="0" applyBorder="0" applyAlignment="0" applyProtection="0">
      <alignment vertical="center"/>
    </xf>
    <xf numFmtId="0" fontId="27" fillId="34" borderId="0" applyNumberFormat="0" applyBorder="0" applyAlignment="0" applyProtection="0">
      <alignment vertical="center"/>
    </xf>
    <xf numFmtId="0" fontId="34" fillId="33" borderId="0" applyNumberFormat="0" applyBorder="0" applyAlignment="0" applyProtection="0">
      <alignment vertical="center"/>
    </xf>
    <xf numFmtId="0" fontId="27" fillId="29" borderId="0" applyNumberFormat="0" applyBorder="0" applyAlignment="0" applyProtection="0">
      <alignment vertical="center"/>
    </xf>
    <xf numFmtId="0" fontId="34" fillId="25" borderId="0" applyNumberFormat="0" applyBorder="0" applyAlignment="0" applyProtection="0">
      <alignment vertical="center"/>
    </xf>
    <xf numFmtId="0" fontId="27" fillId="36" borderId="0" applyNumberFormat="0" applyBorder="0" applyAlignment="0" applyProtection="0">
      <alignment vertical="center"/>
    </xf>
    <xf numFmtId="0" fontId="27" fillId="37" borderId="0" applyNumberFormat="0" applyBorder="0" applyAlignment="0" applyProtection="0">
      <alignment vertical="center"/>
    </xf>
    <xf numFmtId="0" fontId="34" fillId="21" borderId="0" applyNumberFormat="0" applyBorder="0" applyAlignment="0" applyProtection="0">
      <alignment vertical="center"/>
    </xf>
    <xf numFmtId="0" fontId="34" fillId="20" borderId="0" applyNumberFormat="0" applyBorder="0" applyAlignment="0" applyProtection="0">
      <alignment vertical="center"/>
    </xf>
    <xf numFmtId="0" fontId="27" fillId="9" borderId="0" applyNumberFormat="0" applyBorder="0" applyAlignment="0" applyProtection="0">
      <alignment vertical="center"/>
    </xf>
    <xf numFmtId="0" fontId="27" fillId="28" borderId="0" applyNumberFormat="0" applyBorder="0" applyAlignment="0" applyProtection="0">
      <alignment vertical="center"/>
    </xf>
    <xf numFmtId="0" fontId="34" fillId="38" borderId="0" applyNumberFormat="0" applyBorder="0" applyAlignment="0" applyProtection="0">
      <alignment vertical="center"/>
    </xf>
    <xf numFmtId="0" fontId="34" fillId="27" borderId="0" applyNumberFormat="0" applyBorder="0" applyAlignment="0" applyProtection="0">
      <alignment vertical="center"/>
    </xf>
    <xf numFmtId="0" fontId="27" fillId="24" borderId="0" applyNumberFormat="0" applyBorder="0" applyAlignment="0" applyProtection="0">
      <alignment vertical="center"/>
    </xf>
    <xf numFmtId="0" fontId="27" fillId="32" borderId="0" applyNumberFormat="0" applyBorder="0" applyAlignment="0" applyProtection="0">
      <alignment vertical="center"/>
    </xf>
    <xf numFmtId="0" fontId="34" fillId="31" borderId="0" applyNumberFormat="0" applyBorder="0" applyAlignment="0" applyProtection="0">
      <alignment vertical="center"/>
    </xf>
    <xf numFmtId="0" fontId="34" fillId="35" borderId="0" applyNumberFormat="0" applyBorder="0" applyAlignment="0" applyProtection="0">
      <alignment vertical="center"/>
    </xf>
    <xf numFmtId="0" fontId="34" fillId="13" borderId="0" applyNumberFormat="0" applyBorder="0" applyAlignment="0" applyProtection="0">
      <alignment vertical="center"/>
    </xf>
    <xf numFmtId="0" fontId="34" fillId="23" borderId="0" applyNumberFormat="0" applyBorder="0" applyAlignment="0" applyProtection="0">
      <alignment vertical="center"/>
    </xf>
    <xf numFmtId="0" fontId="27" fillId="16" borderId="0" applyNumberFormat="0" applyBorder="0" applyAlignment="0" applyProtection="0">
      <alignment vertical="center"/>
    </xf>
    <xf numFmtId="0" fontId="44" fillId="0" borderId="0"/>
    <xf numFmtId="0" fontId="34" fillId="3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80"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80"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80"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80"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79"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80"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69"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7276723077</v>
      </c>
      <c r="L20" s="102"/>
      <c r="M20" s="102">
        <v>44561</v>
      </c>
      <c r="N20" s="103">
        <f>+(M20-L20)/30</f>
        <v>1485.36666666667</v>
      </c>
      <c r="O20" s="104"/>
      <c r="U20" s="125"/>
      <c r="V20" s="126">
        <f ca="1">NOW()</f>
        <v>44194.8653472222</v>
      </c>
      <c r="W20" s="126">
        <f ca="1">NOW()</f>
        <v>44194.8653472222</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26</v>
      </c>
      <c r="K54" s="123">
        <v>1627170195</v>
      </c>
      <c r="L54" s="70" t="s">
        <v>50</v>
      </c>
      <c r="M54" s="120">
        <f t="shared" si="2"/>
        <v>1</v>
      </c>
      <c r="N54" s="70" t="s">
        <v>51</v>
      </c>
      <c r="O54" s="70" t="s">
        <v>66</v>
      </c>
      <c r="P54" s="122"/>
    </row>
    <row r="55" s="8" customFormat="1" ht="24.75" customHeight="1" outlineLevel="1" spans="1:16">
      <c r="A55" s="74">
        <v>8</v>
      </c>
      <c r="B55" s="69" t="s">
        <v>63</v>
      </c>
      <c r="C55" s="70" t="s">
        <v>46</v>
      </c>
      <c r="D55" s="71" t="s">
        <v>64</v>
      </c>
      <c r="E55" s="72">
        <v>41516</v>
      </c>
      <c r="F55" s="72">
        <v>42004</v>
      </c>
      <c r="G55" s="73">
        <f t="shared" si="4"/>
        <v>16.2666666666667</v>
      </c>
      <c r="H55" s="69" t="s">
        <v>67</v>
      </c>
      <c r="I55" s="71" t="s">
        <v>11</v>
      </c>
      <c r="J55" s="71" t="s">
        <v>59</v>
      </c>
      <c r="K55" s="119">
        <v>574295363</v>
      </c>
      <c r="L55" s="70" t="s">
        <v>50</v>
      </c>
      <c r="M55" s="120">
        <f t="shared" si="2"/>
        <v>1</v>
      </c>
      <c r="N55" s="70" t="s">
        <v>51</v>
      </c>
      <c r="O55" s="70" t="s">
        <v>66</v>
      </c>
      <c r="P55" s="122"/>
    </row>
    <row r="56" s="8" customFormat="1" ht="24.75" customHeight="1" outlineLevel="1" spans="1:16">
      <c r="A56" s="74">
        <v>9</v>
      </c>
      <c r="B56" s="69" t="s">
        <v>63</v>
      </c>
      <c r="C56" s="70" t="s">
        <v>46</v>
      </c>
      <c r="D56" s="71" t="s">
        <v>68</v>
      </c>
      <c r="E56" s="72">
        <v>41530</v>
      </c>
      <c r="F56" s="72">
        <v>42004</v>
      </c>
      <c r="G56" s="73">
        <f t="shared" si="4"/>
        <v>15.8</v>
      </c>
      <c r="H56" s="69" t="s">
        <v>67</v>
      </c>
      <c r="I56" s="71" t="s">
        <v>11</v>
      </c>
      <c r="J56" s="71" t="s">
        <v>69</v>
      </c>
      <c r="K56" s="119">
        <v>1205273334</v>
      </c>
      <c r="L56" s="70" t="s">
        <v>50</v>
      </c>
      <c r="M56" s="120">
        <f t="shared" si="2"/>
        <v>1</v>
      </c>
      <c r="N56" s="70" t="s">
        <v>51</v>
      </c>
      <c r="O56" s="70" t="s">
        <v>66</v>
      </c>
      <c r="P56" s="122"/>
    </row>
    <row r="57" s="8" customFormat="1" ht="24.75" customHeight="1" outlineLevel="1" spans="1:16">
      <c r="A57" s="74">
        <v>10</v>
      </c>
      <c r="B57" s="69" t="s">
        <v>63</v>
      </c>
      <c r="C57" s="70" t="s">
        <v>46</v>
      </c>
      <c r="D57" s="71" t="s">
        <v>68</v>
      </c>
      <c r="E57" s="72">
        <v>41530</v>
      </c>
      <c r="F57" s="72">
        <v>42004</v>
      </c>
      <c r="G57" s="73">
        <f t="shared" si="4"/>
        <v>15.8</v>
      </c>
      <c r="H57" s="69" t="s">
        <v>67</v>
      </c>
      <c r="I57" s="71" t="s">
        <v>11</v>
      </c>
      <c r="J57" s="71" t="s">
        <v>70</v>
      </c>
      <c r="K57" s="119">
        <v>482109333</v>
      </c>
      <c r="L57" s="70" t="s">
        <v>50</v>
      </c>
      <c r="M57" s="120">
        <f t="shared" si="2"/>
        <v>1</v>
      </c>
      <c r="N57" s="70" t="s">
        <v>51</v>
      </c>
      <c r="O57" s="70" t="s">
        <v>66</v>
      </c>
      <c r="P57" s="122"/>
    </row>
    <row r="58" s="8" customFormat="1" ht="24.75" customHeight="1" outlineLevel="1" spans="1:16">
      <c r="A58" s="74">
        <v>11</v>
      </c>
      <c r="B58" s="69" t="s">
        <v>63</v>
      </c>
      <c r="C58" s="70" t="s">
        <v>46</v>
      </c>
      <c r="D58" s="71" t="s">
        <v>68</v>
      </c>
      <c r="E58" s="72">
        <v>41530</v>
      </c>
      <c r="F58" s="72">
        <v>42004</v>
      </c>
      <c r="G58" s="73">
        <f t="shared" si="4"/>
        <v>15.8</v>
      </c>
      <c r="H58" s="69" t="s">
        <v>67</v>
      </c>
      <c r="I58" s="71" t="s">
        <v>11</v>
      </c>
      <c r="J58" s="71" t="s">
        <v>49</v>
      </c>
      <c r="K58" s="119">
        <v>482109333</v>
      </c>
      <c r="L58" s="70" t="s">
        <v>50</v>
      </c>
      <c r="M58" s="120">
        <f t="shared" si="2"/>
        <v>1</v>
      </c>
      <c r="N58" s="70" t="s">
        <v>51</v>
      </c>
      <c r="O58" s="70" t="s">
        <v>66</v>
      </c>
      <c r="P58" s="122"/>
    </row>
    <row r="59" s="8" customFormat="1" ht="24.75" customHeight="1" outlineLevel="1" spans="1:16">
      <c r="A59" s="74">
        <v>12</v>
      </c>
      <c r="B59" s="69" t="s">
        <v>63</v>
      </c>
      <c r="C59" s="70" t="s">
        <v>46</v>
      </c>
      <c r="D59" s="71" t="s">
        <v>71</v>
      </c>
      <c r="E59" s="72">
        <v>41530</v>
      </c>
      <c r="F59" s="72">
        <v>42004</v>
      </c>
      <c r="G59" s="73">
        <f t="shared" si="4"/>
        <v>15.8</v>
      </c>
      <c r="H59" s="69" t="s">
        <v>72</v>
      </c>
      <c r="I59" s="71" t="s">
        <v>11</v>
      </c>
      <c r="J59" s="71" t="s">
        <v>26</v>
      </c>
      <c r="K59" s="119">
        <v>3607426473</v>
      </c>
      <c r="L59" s="70" t="s">
        <v>50</v>
      </c>
      <c r="M59" s="120">
        <f t="shared" si="2"/>
        <v>1</v>
      </c>
      <c r="N59" s="70" t="s">
        <v>51</v>
      </c>
      <c r="O59" s="70" t="s">
        <v>66</v>
      </c>
      <c r="P59" s="122"/>
    </row>
    <row r="60" s="8" customFormat="1" ht="24.75" customHeight="1" outlineLevel="1" spans="1:16">
      <c r="A60" s="74">
        <v>13</v>
      </c>
      <c r="B60" s="69" t="s">
        <v>73</v>
      </c>
      <c r="C60" s="70" t="s">
        <v>74</v>
      </c>
      <c r="D60" s="71" t="s">
        <v>75</v>
      </c>
      <c r="E60" s="72">
        <v>42016</v>
      </c>
      <c r="F60" s="72">
        <v>42353</v>
      </c>
      <c r="G60" s="73">
        <f t="shared" si="4"/>
        <v>11.2333333333333</v>
      </c>
      <c r="H60" s="69" t="s">
        <v>76</v>
      </c>
      <c r="I60" s="71" t="s">
        <v>11</v>
      </c>
      <c r="J60" s="71" t="s">
        <v>26</v>
      </c>
      <c r="K60" s="119">
        <v>190000000</v>
      </c>
      <c r="L60" s="70" t="s">
        <v>50</v>
      </c>
      <c r="M60" s="120">
        <f t="shared" si="2"/>
        <v>1</v>
      </c>
      <c r="N60" s="70" t="s">
        <v>51</v>
      </c>
      <c r="O60" s="70" t="s">
        <v>66</v>
      </c>
      <c r="P60" s="122"/>
    </row>
    <row r="61" s="8" customFormat="1" ht="24.75" customHeight="1" outlineLevel="1" spans="1:16">
      <c r="A61" s="74">
        <v>14</v>
      </c>
      <c r="B61" s="69" t="s">
        <v>73</v>
      </c>
      <c r="C61" s="70" t="s">
        <v>74</v>
      </c>
      <c r="D61" s="71" t="s">
        <v>77</v>
      </c>
      <c r="E61" s="72">
        <v>42381</v>
      </c>
      <c r="F61" s="72">
        <v>42722</v>
      </c>
      <c r="G61" s="73">
        <f t="shared" si="4"/>
        <v>11.3666666666667</v>
      </c>
      <c r="H61" s="69" t="s">
        <v>76</v>
      </c>
      <c r="I61" s="71" t="s">
        <v>11</v>
      </c>
      <c r="J61" s="71" t="s">
        <v>26</v>
      </c>
      <c r="K61" s="119">
        <v>200000000</v>
      </c>
      <c r="L61" s="70" t="s">
        <v>50</v>
      </c>
      <c r="M61" s="120">
        <f t="shared" si="2"/>
        <v>1</v>
      </c>
      <c r="N61" s="70" t="s">
        <v>51</v>
      </c>
      <c r="O61" s="70" t="s">
        <v>66</v>
      </c>
      <c r="P61" s="122"/>
    </row>
    <row r="62" s="8" customFormat="1" ht="24.75" customHeight="1" outlineLevel="1" spans="1:16">
      <c r="A62" s="74">
        <v>15</v>
      </c>
      <c r="B62" s="69" t="s">
        <v>78</v>
      </c>
      <c r="C62" s="70" t="s">
        <v>74</v>
      </c>
      <c r="D62" s="71" t="s">
        <v>79</v>
      </c>
      <c r="E62" s="72">
        <v>42744</v>
      </c>
      <c r="F62" s="72">
        <v>43089</v>
      </c>
      <c r="G62" s="73">
        <f t="shared" si="4"/>
        <v>11.5</v>
      </c>
      <c r="H62" s="69" t="s">
        <v>48</v>
      </c>
      <c r="I62" s="71" t="s">
        <v>80</v>
      </c>
      <c r="J62" s="71" t="s">
        <v>81</v>
      </c>
      <c r="K62" s="119">
        <v>120000000</v>
      </c>
      <c r="L62" s="70" t="s">
        <v>50</v>
      </c>
      <c r="M62" s="120">
        <f t="shared" si="2"/>
        <v>1</v>
      </c>
      <c r="N62" s="70" t="s">
        <v>51</v>
      </c>
      <c r="O62" s="70" t="s">
        <v>50</v>
      </c>
      <c r="P62" s="122"/>
    </row>
    <row r="63" s="8" customFormat="1" ht="24.75" customHeight="1" outlineLevel="1" spans="1:16">
      <c r="A63" s="74">
        <v>16</v>
      </c>
      <c r="B63" s="69" t="s">
        <v>78</v>
      </c>
      <c r="C63" s="70" t="s">
        <v>74</v>
      </c>
      <c r="D63" s="71" t="s">
        <v>82</v>
      </c>
      <c r="E63" s="72">
        <v>43108</v>
      </c>
      <c r="F63" s="72">
        <v>43456</v>
      </c>
      <c r="G63" s="73">
        <f t="shared" si="4"/>
        <v>11.6</v>
      </c>
      <c r="H63" s="69" t="s">
        <v>48</v>
      </c>
      <c r="I63" s="71" t="s">
        <v>80</v>
      </c>
      <c r="J63" s="71" t="s">
        <v>81</v>
      </c>
      <c r="K63" s="119">
        <v>130000000</v>
      </c>
      <c r="L63" s="70" t="s">
        <v>50</v>
      </c>
      <c r="M63" s="120">
        <f t="shared" si="2"/>
        <v>1</v>
      </c>
      <c r="N63" s="70" t="s">
        <v>51</v>
      </c>
      <c r="O63" s="70" t="s">
        <v>50</v>
      </c>
      <c r="P63" s="122"/>
    </row>
    <row r="64" s="8" customFormat="1" ht="24.75" customHeight="1" outlineLevel="1" spans="1:16">
      <c r="A64" s="74">
        <v>17</v>
      </c>
      <c r="B64" s="69" t="s">
        <v>73</v>
      </c>
      <c r="C64" s="70" t="s">
        <v>74</v>
      </c>
      <c r="D64" s="71" t="s">
        <v>83</v>
      </c>
      <c r="E64" s="72">
        <v>42750</v>
      </c>
      <c r="F64" s="72">
        <v>42977</v>
      </c>
      <c r="G64" s="73">
        <f t="shared" si="4"/>
        <v>7.56666666666667</v>
      </c>
      <c r="H64" s="69" t="s">
        <v>76</v>
      </c>
      <c r="I64" s="71" t="s">
        <v>11</v>
      </c>
      <c r="J64" s="71" t="s">
        <v>26</v>
      </c>
      <c r="K64" s="119">
        <v>100000000</v>
      </c>
      <c r="L64" s="70" t="s">
        <v>50</v>
      </c>
      <c r="M64" s="120">
        <f t="shared" si="2"/>
        <v>1</v>
      </c>
      <c r="N64" s="70" t="s">
        <v>51</v>
      </c>
      <c r="O64" s="70" t="s">
        <v>66</v>
      </c>
      <c r="P64" s="122"/>
    </row>
    <row r="65" s="8" customFormat="1" ht="24.75" customHeight="1" outlineLevel="1" spans="1:16">
      <c r="A65" s="74">
        <v>18</v>
      </c>
      <c r="B65" s="69" t="s">
        <v>73</v>
      </c>
      <c r="C65" s="70" t="s">
        <v>74</v>
      </c>
      <c r="D65" s="71" t="s">
        <v>84</v>
      </c>
      <c r="E65" s="72">
        <v>43115</v>
      </c>
      <c r="F65" s="72">
        <v>43342</v>
      </c>
      <c r="G65" s="73">
        <f t="shared" si="4"/>
        <v>7.56666666666667</v>
      </c>
      <c r="H65" s="69" t="s">
        <v>76</v>
      </c>
      <c r="I65" s="71" t="s">
        <v>11</v>
      </c>
      <c r="J65" s="71" t="s">
        <v>26</v>
      </c>
      <c r="K65" s="119">
        <v>100000000</v>
      </c>
      <c r="L65" s="70" t="s">
        <v>50</v>
      </c>
      <c r="M65" s="120">
        <f t="shared" si="2"/>
        <v>1</v>
      </c>
      <c r="N65" s="70" t="s">
        <v>51</v>
      </c>
      <c r="O65" s="70" t="s">
        <v>66</v>
      </c>
      <c r="P65" s="122"/>
    </row>
    <row r="66" s="8" customFormat="1" ht="24.75" customHeight="1" outlineLevel="1" spans="1:16">
      <c r="A66" s="74">
        <v>19</v>
      </c>
      <c r="B66" s="69" t="s">
        <v>85</v>
      </c>
      <c r="C66" s="70" t="s">
        <v>46</v>
      </c>
      <c r="D66" s="71" t="s">
        <v>86</v>
      </c>
      <c r="E66" s="72">
        <v>40910</v>
      </c>
      <c r="F66" s="72">
        <v>41274</v>
      </c>
      <c r="G66" s="73">
        <f t="shared" si="4"/>
        <v>12.1333333333333</v>
      </c>
      <c r="H66" s="69" t="s">
        <v>48</v>
      </c>
      <c r="I66" s="71" t="s">
        <v>11</v>
      </c>
      <c r="J66" s="71" t="s">
        <v>87</v>
      </c>
      <c r="K66" s="119">
        <v>180000000</v>
      </c>
      <c r="L66" s="70" t="s">
        <v>50</v>
      </c>
      <c r="M66" s="120">
        <f t="shared" si="2"/>
        <v>1</v>
      </c>
      <c r="N66" s="70" t="s">
        <v>51</v>
      </c>
      <c r="O66" s="70" t="s">
        <v>50</v>
      </c>
      <c r="P66" s="122"/>
    </row>
    <row r="67" s="8" customFormat="1" ht="24.75" customHeight="1" outlineLevel="1" spans="1:16">
      <c r="A67" s="74">
        <v>20</v>
      </c>
      <c r="B67" s="69" t="s">
        <v>85</v>
      </c>
      <c r="C67" s="70" t="s">
        <v>46</v>
      </c>
      <c r="D67" s="71" t="s">
        <v>88</v>
      </c>
      <c r="E67" s="72">
        <v>41277</v>
      </c>
      <c r="F67" s="72">
        <v>41639</v>
      </c>
      <c r="G67" s="73">
        <f t="shared" si="4"/>
        <v>12.0666666666667</v>
      </c>
      <c r="H67" s="69" t="s">
        <v>48</v>
      </c>
      <c r="I67" s="71" t="s">
        <v>11</v>
      </c>
      <c r="J67" s="71" t="s">
        <v>87</v>
      </c>
      <c r="K67" s="119">
        <v>180000000</v>
      </c>
      <c r="L67" s="70" t="s">
        <v>50</v>
      </c>
      <c r="M67" s="120">
        <f t="shared" si="2"/>
        <v>1</v>
      </c>
      <c r="N67" s="70" t="s">
        <v>51</v>
      </c>
      <c r="O67" s="70" t="s">
        <v>50</v>
      </c>
      <c r="P67" s="122"/>
    </row>
    <row r="68" s="8" customFormat="1" ht="24.75" customHeight="1" outlineLevel="1" spans="1:16">
      <c r="A68" s="74">
        <v>21</v>
      </c>
      <c r="B68" s="69" t="s">
        <v>89</v>
      </c>
      <c r="C68" s="70" t="s">
        <v>74</v>
      </c>
      <c r="D68" s="71" t="s">
        <v>90</v>
      </c>
      <c r="E68" s="71" t="s">
        <v>91</v>
      </c>
      <c r="F68" s="71" t="s">
        <v>92</v>
      </c>
      <c r="G68" s="73">
        <f t="shared" si="4"/>
        <v>10.2</v>
      </c>
      <c r="H68" s="69" t="s">
        <v>48</v>
      </c>
      <c r="I68" s="71" t="s">
        <v>11</v>
      </c>
      <c r="J68" s="71" t="s">
        <v>93</v>
      </c>
      <c r="K68" s="119">
        <v>60000000</v>
      </c>
      <c r="L68" s="70" t="s">
        <v>50</v>
      </c>
      <c r="M68" s="120">
        <f t="shared" si="2"/>
        <v>1</v>
      </c>
      <c r="N68" s="70" t="s">
        <v>51</v>
      </c>
      <c r="O68" s="70" t="s">
        <v>50</v>
      </c>
      <c r="P68" s="122"/>
    </row>
    <row r="69" s="8" customFormat="1" ht="24.75" customHeight="1" outlineLevel="1" spans="1:16">
      <c r="A69" s="74">
        <v>22</v>
      </c>
      <c r="B69" s="69" t="s">
        <v>89</v>
      </c>
      <c r="C69" s="70" t="s">
        <v>74</v>
      </c>
      <c r="D69" s="71" t="s">
        <v>94</v>
      </c>
      <c r="E69" s="71" t="s">
        <v>95</v>
      </c>
      <c r="F69" s="71" t="s">
        <v>96</v>
      </c>
      <c r="G69" s="73">
        <f t="shared" si="4"/>
        <v>10.2333333333333</v>
      </c>
      <c r="H69" s="69" t="s">
        <v>48</v>
      </c>
      <c r="I69" s="71" t="s">
        <v>11</v>
      </c>
      <c r="J69" s="71" t="s">
        <v>93</v>
      </c>
      <c r="K69" s="119">
        <v>65000000</v>
      </c>
      <c r="L69" s="70" t="s">
        <v>50</v>
      </c>
      <c r="M69" s="120">
        <f t="shared" si="2"/>
        <v>1</v>
      </c>
      <c r="N69" s="70" t="s">
        <v>51</v>
      </c>
      <c r="O69" s="70" t="s">
        <v>50</v>
      </c>
      <c r="P69" s="122"/>
    </row>
    <row r="70" s="8" customFormat="1" ht="24.75" customHeight="1" outlineLevel="1" spans="1:16">
      <c r="A70" s="74">
        <v>23</v>
      </c>
      <c r="B70" s="69" t="s">
        <v>73</v>
      </c>
      <c r="C70" s="70" t="s">
        <v>74</v>
      </c>
      <c r="D70" s="71" t="s">
        <v>97</v>
      </c>
      <c r="E70" s="71" t="s">
        <v>98</v>
      </c>
      <c r="F70" s="71" t="s">
        <v>99</v>
      </c>
      <c r="G70" s="73">
        <f t="shared" si="4"/>
        <v>11.3666666666667</v>
      </c>
      <c r="H70" s="69" t="s">
        <v>48</v>
      </c>
      <c r="I70" s="71" t="s">
        <v>11</v>
      </c>
      <c r="J70" s="71" t="s">
        <v>26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26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93</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87</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69</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66</v>
      </c>
      <c r="E167" s="17"/>
      <c r="F167" s="24"/>
      <c r="G167" s="149" t="s">
        <v>66</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443880107.697</v>
      </c>
      <c r="F185" s="181"/>
      <c r="G185" s="182"/>
      <c r="H185" s="183"/>
      <c r="I185" s="177" t="s">
        <v>164</v>
      </c>
      <c r="J185" s="178">
        <f>+SUM(M179:M183)</f>
        <v>0.038</v>
      </c>
      <c r="K185" s="179" t="s">
        <v>165</v>
      </c>
      <c r="L185" s="179"/>
      <c r="M185" s="180">
        <f>+J185*(SUM(K20:K35))</f>
        <v>276515476.926</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66</v>
      </c>
      <c r="C2">
        <v>93142008</v>
      </c>
      <c r="D2" t="s">
        <v>128</v>
      </c>
      <c r="E2" t="s">
        <v>13</v>
      </c>
      <c r="F2" t="s">
        <v>198</v>
      </c>
      <c r="G2" t="s">
        <v>66</v>
      </c>
    </row>
    <row r="3" spans="1:7">
      <c r="A3" t="s">
        <v>74</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80</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69</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81</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87</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80</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70</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93</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26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2020-12-30T01:46:42Z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