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<sst xmlns="http://schemas.openxmlformats.org/spreadsheetml/2006/main" count="3375" uniqueCount="2746">
  <si>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</si>
  <si>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</si>
  <si>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</si>
  <si>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</si>
  <si>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</si>
  <si>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</si>
  <si>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</si>
  <si>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</si>
  <si>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</si>
  <si>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</si>
  <si>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</si>
  <si>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</si>
  <si>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</si>
  <si>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</si>
  <si>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</si>
  <si>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</si>
  <si>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</si>
  <si>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</si>
  <si>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</si>
  <si>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</si>
  <si>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</si>
  <si>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</si>
  <si>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</si>
  <si>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</si>
  <si>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</si>
  <si>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</si>
  <si>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 ANDRÉS DE TUMACO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</si>
  <si>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</si>
  <si>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</si>
  <si>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</si>
  <si>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</si>
  <si>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</si>
  <si>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</si>
  <si>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</si>
  <si>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</si>
  <si>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</si>
  <si>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</si>
  <si>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</si>
  <si>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</si>
  <si>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</si>
  <si>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</si>
  <si>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</si>
  <si>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</si>
  <si>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</si>
  <si>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</si>
  <si>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</si>
  <si>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</si>
  <si>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</si>
  <si>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</si>
  <si>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</si>
  <si>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</si>
  <si>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</si>
  <si>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</si>
  <si>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</si>
  <si>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</si>
  <si>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</si>
  <si>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</si>
  <si>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</si>
  <si>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</si>
  <si>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</si>
  <si>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</si>
  <si>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</si>
  <si>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</si>
  <si>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</si>
  <si>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</si>
  <si>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</si>
  <si>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</si>
  <si>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</si>
  <si>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</si>
  <si>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</si>
  <si>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</si>
  <si>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</si>
  <si>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</si>
  <si>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</si>
  <si>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</si>
  <si>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</si>
  <si>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</si>
  <si>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</si>
  <si>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</si>
  <si>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</si>
  <si>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</si>
  <si>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</si>
  <si>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</si>
  <si>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</si>
  <si>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</si>
  <si>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</si>
  <si>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</si>
  <si>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</si>
  <si>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</si>
  <si>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</si>
  <si>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</si>
  <si>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</si>
  <si>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</si>
  <si>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</si>
  <si>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</si>
  <si>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</si>
  <si>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</si>
  <si>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</si>
  <si>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</si>
  <si>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</si>
  <si>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</si>
  <si>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</si>
  <si>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</si>
  <si>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</si>
  <si>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</si>
  <si>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</si>
  <si>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</si>
  <si>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</si>
  <si>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</si>
  <si>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</si>
  <si>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</si>
  <si>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</si>
  <si>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</si>
  <si>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</si>
  <si>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</si>
  <si>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</si>
  <si>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</si>
  <si>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</si>
  <si>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</si>
  <si>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</si>
  <si>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</si>
  <si>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</si>
  <si>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</si>
  <si>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</si>
  <si>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</si>
  <si>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</si>
  <si>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</si>
  <si>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</si>
  <si>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</si>
  <si>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</si>
  <si>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</si>
  <si>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</si>
  <si>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</si>
  <si>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</si>
  <si>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</si>
  <si>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</si>
  <si>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</si>
  <si>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</si>
  <si>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</si>
  <si>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</si>
  <si>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</si>
  <si>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</si>
  <si>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</si>
  <si>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</si>
  <si>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</si>
  <si>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</si>
  <si>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</si>
  <si>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</si>
  <si>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</si>
  <si>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</si>
  <si>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</si>
  <si>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</si>
  <si>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</si>
  <si>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</si>
  <si>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</si>
  <si>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</si>
  <si>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</si>
  <si>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</si>
  <si>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</si>
  <si>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</si>
  <si>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</si>
  <si>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</si>
  <si>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</si>
  <si>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</si>
  <si>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</si>
  <si>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</si>
  <si>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</si>
  <si>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</si>
  <si>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</si>
  <si>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</si>
  <si>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</si>
  <si>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</si>
  <si>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</si>
  <si>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</si>
  <si>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</si>
  <si>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</si>
  <si>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</si>
  <si>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</si>
  <si>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</si>
  <si>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</si>
  <si>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</si>
  <si>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</si>
  <si>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</si>
  <si>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</si>
  <si>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</si>
  <si>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</si>
  <si>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INGRIDNRAFAELA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</si>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</sst>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d/mm/yyyy;@"/>
    <numFmt numFmtId="177" formatCode="_-* #,##0\ &quot;€&quot;_-;\-* #,##0\ &quot;€&quot;_-;_-* &quot;-&quot;\ &quot;€&quot;_-;_-@_-"/>
    <numFmt numFmtId="43" formatCode="_-* #,##0.00_-;\-* #,##0.00_-;_-* &quot;-&quot;??_-;_-@_-"/>
    <numFmt numFmtId="44" formatCode="_-&quot;£&quot;* #,##0.00_-;\-&quot;£&quot;* #,##0.00_-;_-&quot;£&quot;* &quot;-&quot;??_-;_-@_-"/>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134"/>
      <scheme val="minor"/>
    </font>
    <font>
      <sz val="11"/>
      <color rgb="FFFF0000"/>
      <name val="Calibri"/>
      <charset val="0"/>
      <scheme val="minor"/>
    </font>
    <font>
      <u/>
      <sz val="11"/>
      <color rgb="FF800080"/>
      <name val="Calibri"/>
      <charset val="0"/>
      <scheme val="minor"/>
    </font>
    <font>
      <b/>
      <sz val="11"/>
      <color rgb="FFFFFFFF"/>
      <name val="Calibri"/>
      <charset val="0"/>
      <scheme val="minor"/>
    </font>
    <font>
      <b/>
      <sz val="11"/>
      <color theme="3"/>
      <name val="Calibri"/>
      <charset val="134"/>
      <scheme val="minor"/>
    </font>
    <font>
      <sz val="11"/>
      <color theme="0"/>
      <name val="Calibri"/>
      <charset val="0"/>
      <scheme val="minor"/>
    </font>
    <font>
      <sz val="11"/>
      <color rgb="FFFA7D00"/>
      <name val="Calibri"/>
      <charset val="0"/>
      <scheme val="minor"/>
    </font>
    <font>
      <sz val="11"/>
      <color rgb="FF3F3F76"/>
      <name val="Calibri"/>
      <charset val="0"/>
      <scheme val="minor"/>
    </font>
    <font>
      <sz val="11"/>
      <color theme="1"/>
      <name val="Calibri"/>
      <charset val="0"/>
      <scheme val="minor"/>
    </font>
    <font>
      <b/>
      <sz val="11"/>
      <color rgb="FF3F3F3F"/>
      <name val="Calibri"/>
      <charset val="0"/>
      <scheme val="minor"/>
    </font>
    <font>
      <b/>
      <sz val="15"/>
      <color theme="3"/>
      <name val="Calibri"/>
      <charset val="134"/>
      <scheme val="minor"/>
    </font>
    <font>
      <i/>
      <sz val="11"/>
      <color rgb="FF7F7F7F"/>
      <name val="Calibri"/>
      <charset val="0"/>
      <scheme val="minor"/>
    </font>
    <font>
      <b/>
      <sz val="18"/>
      <color theme="3"/>
      <name val="Calibri"/>
      <charset val="134"/>
      <scheme val="minor"/>
    </font>
    <font>
      <b/>
      <sz val="13"/>
      <color theme="3"/>
      <name val="Calibri"/>
      <charset val="134"/>
      <scheme val="minor"/>
    </font>
    <font>
      <b/>
      <sz val="11"/>
      <color rgb="FFFA7D00"/>
      <name val="Calibri"/>
      <charset val="0"/>
      <scheme val="minor"/>
    </font>
    <font>
      <b/>
      <sz val="11"/>
      <color theme="1"/>
      <name val="Calibri"/>
      <charset val="0"/>
      <scheme val="minor"/>
    </font>
    <font>
      <sz val="11"/>
      <color rgb="FF9C0006"/>
      <name val="Calibri"/>
      <charset val="0"/>
      <scheme val="minor"/>
    </font>
    <font>
      <sz val="11"/>
      <color rgb="FF0061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A5A5A5"/>
        <bgColor indexed="64"/>
      </patternFill>
    </fill>
    <fill>
      <patternFill patternType="solid">
        <fgColor theme="9"/>
        <bgColor indexed="64"/>
      </patternFill>
    </fill>
    <fill>
      <patternFill patternType="solid">
        <fgColor theme="8" tint="0.399975585192419"/>
        <bgColor indexed="64"/>
      </patternFill>
    </fill>
    <fill>
      <patternFill patternType="solid">
        <fgColor theme="4"/>
        <bgColor indexed="64"/>
      </patternFill>
    </fill>
    <fill>
      <patternFill patternType="solid">
        <fgColor rgb="FFFFCC9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6"/>
        <bgColor indexed="64"/>
      </patternFill>
    </fill>
    <fill>
      <patternFill patternType="solid">
        <fgColor theme="9"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8"/>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31" fillId="0" borderId="40" applyNumberFormat="0" applyFill="0" applyAlignment="0" applyProtection="0">
      <alignment vertical="center"/>
    </xf>
    <xf numFmtId="177" fontId="0" fillId="0" borderId="0" applyFont="0" applyFill="0" applyBorder="0" applyAlignment="0" applyProtection="0"/>
    <xf numFmtId="0" fontId="35" fillId="14" borderId="0" applyNumberFormat="0" applyBorder="0" applyAlignment="0" applyProtection="0">
      <alignment vertical="center"/>
    </xf>
    <xf numFmtId="41" fontId="27" fillId="0" borderId="0" applyFont="0" applyFill="0" applyBorder="0" applyAlignment="0" applyProtection="0">
      <alignment vertical="center"/>
    </xf>
    <xf numFmtId="44" fontId="27" fillId="0" borderId="0" applyFont="0" applyFill="0" applyBorder="0" applyAlignment="0" applyProtection="0">
      <alignment vertical="center"/>
    </xf>
    <xf numFmtId="43" fontId="27"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alignment vertical="center"/>
    </xf>
    <xf numFmtId="0" fontId="36" fillId="16" borderId="43" applyNumberFormat="0" applyAlignment="0" applyProtection="0">
      <alignment vertical="center"/>
    </xf>
    <xf numFmtId="0" fontId="27" fillId="17" borderId="45" applyNumberFormat="0" applyFont="0" applyAlignment="0" applyProtection="0">
      <alignment vertical="center"/>
    </xf>
    <xf numFmtId="0" fontId="40" fillId="0" borderId="44" applyNumberFormat="0" applyFill="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7" fillId="0" borderId="44" applyNumberFormat="0" applyFill="0" applyAlignment="0" applyProtection="0">
      <alignment vertical="center"/>
    </xf>
    <xf numFmtId="0" fontId="31" fillId="0" borderId="0" applyNumberFormat="0" applyFill="0" applyBorder="0" applyAlignment="0" applyProtection="0">
      <alignment vertical="center"/>
    </xf>
    <xf numFmtId="0" fontId="34" fillId="13" borderId="42" applyNumberFormat="0" applyAlignment="0" applyProtection="0">
      <alignment vertical="center"/>
    </xf>
    <xf numFmtId="0" fontId="41" fillId="16" borderId="42" applyNumberFormat="0" applyAlignment="0" applyProtection="0">
      <alignment vertical="center"/>
    </xf>
    <xf numFmtId="0" fontId="30" fillId="9" borderId="39" applyNumberFormat="0" applyAlignment="0" applyProtection="0">
      <alignment vertical="center"/>
    </xf>
    <xf numFmtId="0" fontId="33" fillId="0" borderId="41" applyNumberFormat="0" applyFill="0" applyAlignment="0" applyProtection="0">
      <alignment vertical="center"/>
    </xf>
    <xf numFmtId="0" fontId="42" fillId="0" borderId="46" applyNumberFormat="0" applyFill="0" applyAlignment="0" applyProtection="0">
      <alignment vertical="center"/>
    </xf>
    <xf numFmtId="0" fontId="44" fillId="30" borderId="0" applyNumberFormat="0" applyBorder="0" applyAlignment="0" applyProtection="0">
      <alignment vertical="center"/>
    </xf>
    <xf numFmtId="0" fontId="35" fillId="32" borderId="0" applyNumberFormat="0" applyBorder="0" applyAlignment="0" applyProtection="0">
      <alignment vertical="center"/>
    </xf>
    <xf numFmtId="0" fontId="43" fillId="29" borderId="0" applyNumberFormat="0" applyBorder="0" applyAlignment="0" applyProtection="0">
      <alignment vertical="center"/>
    </xf>
    <xf numFmtId="0" fontId="45" fillId="34" borderId="0" applyNumberFormat="0" applyBorder="0" applyAlignment="0" applyProtection="0">
      <alignment vertical="center"/>
    </xf>
    <xf numFmtId="0" fontId="35" fillId="15" borderId="0" applyNumberFormat="0" applyBorder="0" applyAlignment="0" applyProtection="0">
      <alignment vertical="center"/>
    </xf>
    <xf numFmtId="0" fontId="32" fillId="12" borderId="0" applyNumberFormat="0" applyBorder="0" applyAlignment="0" applyProtection="0">
      <alignment vertical="center"/>
    </xf>
    <xf numFmtId="0" fontId="35" fillId="19" borderId="0" applyNumberFormat="0" applyBorder="0" applyAlignment="0" applyProtection="0">
      <alignment vertical="center"/>
    </xf>
    <xf numFmtId="0" fontId="32" fillId="18" borderId="0" applyNumberFormat="0" applyBorder="0" applyAlignment="0" applyProtection="0">
      <alignment vertical="center"/>
    </xf>
    <xf numFmtId="0" fontId="35" fillId="28" borderId="0" applyNumberFormat="0" applyBorder="0" applyAlignment="0" applyProtection="0">
      <alignment vertical="center"/>
    </xf>
    <xf numFmtId="0" fontId="32" fillId="23" borderId="0" applyNumberFormat="0" applyBorder="0" applyAlignment="0" applyProtection="0">
      <alignment vertical="center"/>
    </xf>
    <xf numFmtId="0" fontId="35" fillId="22" borderId="0" applyNumberFormat="0" applyBorder="0" applyAlignment="0" applyProtection="0">
      <alignment vertical="center"/>
    </xf>
    <xf numFmtId="0" fontId="35" fillId="21" borderId="0" applyNumberFormat="0" applyBorder="0" applyAlignment="0" applyProtection="0">
      <alignment vertical="center"/>
    </xf>
    <xf numFmtId="0" fontId="32" fillId="33" borderId="0" applyNumberFormat="0" applyBorder="0" applyAlignment="0" applyProtection="0">
      <alignment vertical="center"/>
    </xf>
    <xf numFmtId="0" fontId="32" fillId="27" borderId="0" applyNumberFormat="0" applyBorder="0" applyAlignment="0" applyProtection="0">
      <alignment vertical="center"/>
    </xf>
    <xf numFmtId="0" fontId="35" fillId="26" borderId="0" applyNumberFormat="0" applyBorder="0" applyAlignment="0" applyProtection="0">
      <alignment vertical="center"/>
    </xf>
    <xf numFmtId="0" fontId="35" fillId="20" borderId="0" applyNumberFormat="0" applyBorder="0" applyAlignment="0" applyProtection="0">
      <alignment vertical="center"/>
    </xf>
    <xf numFmtId="0" fontId="32" fillId="35" borderId="0" applyNumberFormat="0" applyBorder="0" applyAlignment="0" applyProtection="0">
      <alignment vertical="center"/>
    </xf>
    <xf numFmtId="0" fontId="32" fillId="25" borderId="0" applyNumberFormat="0" applyBorder="0" applyAlignment="0" applyProtection="0">
      <alignment vertical="center"/>
    </xf>
    <xf numFmtId="0" fontId="35" fillId="36" borderId="0" applyNumberFormat="0" applyBorder="0" applyAlignment="0" applyProtection="0">
      <alignment vertical="center"/>
    </xf>
    <xf numFmtId="0" fontId="35" fillId="39" borderId="0" applyNumberFormat="0" applyBorder="0" applyAlignment="0" applyProtection="0">
      <alignment vertical="center"/>
    </xf>
    <xf numFmtId="0" fontId="32" fillId="24"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35" fillId="38" borderId="0" applyNumberFormat="0" applyBorder="0" applyAlignment="0" applyProtection="0">
      <alignment vertical="center"/>
    </xf>
    <xf numFmtId="0" fontId="46" fillId="0" borderId="0"/>
    <xf numFmtId="0" fontId="32" fillId="37"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6"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6"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6"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6" fontId="0" fillId="4" borderId="0" xfId="0" applyNumberFormat="1" applyFill="1" applyAlignment="1">
      <alignment vertical="center"/>
    </xf>
    <xf numFmtId="49" fontId="0" fillId="4" borderId="0" xfId="0" applyNumberFormat="1" applyFill="1" applyAlignment="1">
      <alignment vertical="center"/>
    </xf>
    <xf numFmtId="176"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I68"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3986974630</v>
      </c>
      <c r="L20" s="102"/>
      <c r="M20" s="102">
        <v>44561</v>
      </c>
      <c r="N20" s="103">
        <f>+(M20-L20)/30</f>
        <v>1485.36666666667</v>
      </c>
      <c r="O20" s="104"/>
      <c r="U20" s="125"/>
      <c r="V20" s="126">
        <f ca="1">NOW()</f>
        <v>44194.837037037</v>
      </c>
      <c r="W20" s="126">
        <f ca="1">NOW()</f>
        <v>44194.837037037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26</v>
      </c>
      <c r="K54" s="123">
        <v>1627170195</v>
      </c>
      <c r="L54" s="70" t="s">
        <v>50</v>
      </c>
      <c r="M54" s="120">
        <f t="shared" si="2"/>
        <v>1</v>
      </c>
      <c r="N54" s="70" t="s">
        <v>51</v>
      </c>
      <c r="O54" s="70" t="s">
        <v>66</v>
      </c>
      <c r="P54" s="122"/>
    </row>
    <row r="55" s="8" customFormat="1" ht="24.75" customHeight="1" outlineLevel="1" spans="1:16">
      <c r="A55" s="74">
        <v>8</v>
      </c>
      <c r="B55" s="69" t="s">
        <v>63</v>
      </c>
      <c r="C55" s="70" t="s">
        <v>46</v>
      </c>
      <c r="D55" s="71" t="s">
        <v>64</v>
      </c>
      <c r="E55" s="72">
        <v>41516</v>
      </c>
      <c r="F55" s="72">
        <v>42004</v>
      </c>
      <c r="G55" s="73">
        <f t="shared" si="4"/>
        <v>16.2666666666667</v>
      </c>
      <c r="H55" s="69" t="s">
        <v>67</v>
      </c>
      <c r="I55" s="71" t="s">
        <v>11</v>
      </c>
      <c r="J55" s="71" t="s">
        <v>59</v>
      </c>
      <c r="K55" s="119">
        <v>574295363</v>
      </c>
      <c r="L55" s="70" t="s">
        <v>50</v>
      </c>
      <c r="M55" s="120">
        <f t="shared" si="2"/>
        <v>1</v>
      </c>
      <c r="N55" s="70" t="s">
        <v>51</v>
      </c>
      <c r="O55" s="70" t="s">
        <v>66</v>
      </c>
      <c r="P55" s="122"/>
    </row>
    <row r="56" s="8" customFormat="1" ht="24.75" customHeight="1" outlineLevel="1" spans="1:16">
      <c r="A56" s="74">
        <v>9</v>
      </c>
      <c r="B56" s="69" t="s">
        <v>63</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63</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63</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26</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26</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26</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26</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26</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26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26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243205452.43</v>
      </c>
      <c r="F185" s="181"/>
      <c r="G185" s="182"/>
      <c r="H185" s="183"/>
      <c r="I185" s="177" t="s">
        <v>164</v>
      </c>
      <c r="J185" s="178">
        <f>+SUM(M179:M183)</f>
        <v>0.038</v>
      </c>
      <c r="K185" s="179" t="s">
        <v>165</v>
      </c>
      <c r="L185" s="179"/>
      <c r="M185" s="180">
        <f>+J185*(SUM(K20:K35))</f>
        <v>151505035.94</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26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2020-12-30T01:06:24Z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