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armenza\Desktop\XX\MANIFESTACIONES DE INTERE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<sst xmlns="http://schemas.openxmlformats.org/spreadsheetml/2006/main" count="3652" uniqueCount="2783">
  <si>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</si>
  <si>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</si>
  <si>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</si>
  <si>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</si>
  <si>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</si>
  <si>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</si>
  <si>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</si>
  <si>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</si>
  <si>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</si>
  <si>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</si>
  <si>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</si>
  <si>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</si>
  <si>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</si>
  <si>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</si>
  <si>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</si>
  <si>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</si>
  <si>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</si>
  <si>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</si>
  <si>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</si>
  <si>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</si>
  <si>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</si>
  <si>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</si>
  <si>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</si>
  <si>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</si>
  <si>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</si>
  <si>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</si>
  <si>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</si>
  <si>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</si>
  <si>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</si>
  <si>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</si>
  <si>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</si>
  <si>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</si>
  <si>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</si>
  <si>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</si>
  <si>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</si>
  <si>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</si>
  <si>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</si>
  <si>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</si>
  <si>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</si>
  <si>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</si>
  <si>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</si>
  <si>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</si>
  <si>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</si>
  <si>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</si>
  <si>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</si>
  <si>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</si>
  <si>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</si>
  <si>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</si>
  <si>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</si>
  <si>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</si>
  <si>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</si>
  <si>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</si>
  <si>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</si>
  <si>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</si>
  <si>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</si>
  <si>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</si>
  <si>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</si>
  <si>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</si>
  <si>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</si>
  <si>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</si>
  <si>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</si>
  <si>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</si>
  <si>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</si>
  <si>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</si>
  <si>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</si>
  <si>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</si>
  <si>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</si>
  <si>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</si>
  <si>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</si>
  <si>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</si>
  <si>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</si>
  <si>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</si>
  <si>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</si>
  <si>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</si>
  <si>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</si>
  <si>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</si>
  <si>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</si>
  <si>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</si>
  <si>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</si>
  <si>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</si>
  <si>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</si>
  <si>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</si>
  <si>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</si>
  <si>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</si>
  <si>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</si>
  <si>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</si>
  <si>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</si>
  <si>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</si>
  <si>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</si>
  <si>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</si>
  <si>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</si>
  <si>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</si>
  <si>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</si>
  <si>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</si>
  <si>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</si>
  <si>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</si>
  <si>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</si>
  <si>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</si>
  <si>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</si>
  <si>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</si>
  <si>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</si>
  <si>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</si>
  <si>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</si>
  <si>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</si>
  <si>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</si>
  <si>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</si>
  <si>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</si>
  <si>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</si>
  <si>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</si>
  <si>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</si>
  <si>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</si>
  <si>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</si>
  <si>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</si>
  <si>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</si>
  <si>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</si>
  <si>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</si>
  <si>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</si>
  <si>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</si>
  <si>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</si>
  <si>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</si>
  <si>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</si>
  <si>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</si>
  <si>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</si>
  <si>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</si>
  <si>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</si>
  <si>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</si>
  <si>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</si>
  <si>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</si>
  <si>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</si>
  <si>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</si>
  <si>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</si>
  <si>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</si>
  <si>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</si>
  <si>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</si>
  <si>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</si>
  <si>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</si>
  <si>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</si>
  <si>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</si>
  <si>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</si>
  <si>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</si>
  <si>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</si>
  <si>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</si>
  <si>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</si>
  <si>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</si>
  <si>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</si>
  <si>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</si>
  <si>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</si>
  <si>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</si>
  <si>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</si>
  <si>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</si>
  <si>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</si>
  <si>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</si>
  <si>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</si>
  <si>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</si>
  <si>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</si>
  <si>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</si>
  <si>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</si>
  <si>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</si>
  <si>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</si>
  <si>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</si>
  <si>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</si>
  <si>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</si>
  <si>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</si>
  <si>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</si>
  <si>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</si>
  <si>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</si>
  <si>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</si>
  <si>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</si>
  <si>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</si>
  <si>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</si>
  <si>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</si>
  <si>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</si>
  <si>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</si>
  <si>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</si>
  <si>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</si>
  <si>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</si>
  <si>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</si>
  <si>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</si>
  <si>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</si>
  <si>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</si>
  <si>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</si>
  <si>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</si>
  <si>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</si>
  <si>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</si>
  <si>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</si>
  <si>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</si>
  <si>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</si>
  <si>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</si>
  <si>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</si>
  <si>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</si>
  <si>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</si>
  <si>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</si>
  <si>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</si>
  <si>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</si>
  <si>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</si>
  <si>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</si>
  <si>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</si>
  <si>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</si>
  <si>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</si>
  <si>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</si>
  <si>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</si>
  <si>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</si>
  <si>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</si>
  <si>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</si>
  <si>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</si>
  <si>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</si>
  <si>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</si>
  <si>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</si>
  <si>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</si>
  <si>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</si>
  <si>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</si>
  <si>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</si>
  <si>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</si>
  <si>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</si>
  <si>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</si>
  <si>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</si>
  <si>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</si>
  <si>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</si>
  <si>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</si>
  <si>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</si>
  <si>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</si>
  <si>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</si>
  <si>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</si>
  <si>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</si>
  <si>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</si>
  <si>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</si>
  <si>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</si>
  <si>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</si>
  <si>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</si>
  <si>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</si>
  <si>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</si>
  <si>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</si>
  <si>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</si>
  <si>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</si>
  <si>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</si>
  <si>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</si>
  <si>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</si>
  <si>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</si>
  <si>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</si>
  <si>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</si>
  <si>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</si>
  <si>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</si>
  <si>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</si>
  <si>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</si>
  <si>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</si>
  <si>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</si>
  <si>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</si>
  <si>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</si>
  <si>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</si>
  <si>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</si>
  <si>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</si>
  <si>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</si>
  <si>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</si>
  <si>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</si>
  <si>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</si>
  <si>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</si>
  <si>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</si>
  <si>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</si>
  <si>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</si>
  <si>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</si>
  <si>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</si>
  <si>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</si>
  <si>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</si>
  <si>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</si>
  <si>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</si>
  <si>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</si>
  <si>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</si>
  <si>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</si>
  <si>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</si>
  <si>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</si>
  <si>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</si>
  <si>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</si>
  <si>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</si>
  <si>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</si>
  <si>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</si>
  <si>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</si>
  <si>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</si>
  <si>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</si>
  <si>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</si>
  <si>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</si>
  <si>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</si>
  <si>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</si>
  <si>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</si>
  <si>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</si>
  <si>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</si>
  <si>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</si>
  <si>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</si>
  <si>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</si>
  <si>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</si>
  <si>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</si>
  <si>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</si>
  <si>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</si>
  <si>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</si>
  <si>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</si>
  <si>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</si>
  <si>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</si>
  <si>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</si>
  <si>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</si>
  <si>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</si>
  <si>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</si>
  <si>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</si>
  <si>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</si>
  <si>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</si>
  <si>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</si>
  <si>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</si>
  <si>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</si>
  <si>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</si>
  <si>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</si>
  <si>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</si>
  <si>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</si>
  <si>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</si>
  <si>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</si>
  <si>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</si>
  <si>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</si>
  <si>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</si>
  <si>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</si>
  <si>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</si>
  <si>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</si>
  <si>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</si>
  <si>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</si>
  <si>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</si>
  <si>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</si>
  <si>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</si>
  <si>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</si>
  <si>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</si>
  <si>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</si>
  <si>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</si>
  <si>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</si>
  <si>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</si>
  <si>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</si>
  <si>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</si>
  <si>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</si>
  <si>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</si>
  <si>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</si>
  <si>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</si>
  <si>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</si>
  <si>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</si>
  <si>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</si>
  <si>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</si>
  <si>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</si>
  <si>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</si>
  <si>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</si>
  <si>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</si>
  <si>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</si>
  <si>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</si>
  <si>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</si>
  <si>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</si>
  <si>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</si>
  <si>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</si>
  <si>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</si>
  <si>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</si>
  <si>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</si>
  <si>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</si>
  <si>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</si>
  <si>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</si>
  <si>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</si>
  <si>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</si>
  <si>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</si>
  <si>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</si>
  <si>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</si>
  <si>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</si>
  <si>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</si>
  <si>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</si>
  <si>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</si>
  <si>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</si>
  <si>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</si>
  <si>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</si>
  <si>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</si>
  <si>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</si>
  <si>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</si>
  <si>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</si>
  <si>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</si>
  <si>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</si>
  <si>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</si>
  <si>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</si>
  <si>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</si>
  <si>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</si>
  <si>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</si>
  <si>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</si>
  <si>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</si>
  <si>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</si>
  <si>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</si>
  <si>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</si>
  <si>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</si>
  <si>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</si>
  <si>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</si>
  <si>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</si>
  <si>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</si>
  <si>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</si>
  <si>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</si>
  <si>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</si>
  <si>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</si>
  <si>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</si>
  <si>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</si>
  <si>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</si>
  <si>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</si>
  <si>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</si>
  <si>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</si>
  <si>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</si>
  <si>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</si>
  <si>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</si>
  <si>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</si>
  <si>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</si>
  <si>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</si>
  <si>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</si>
  <si>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</si>
  <si>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</si>
  <si>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</si>
  <si>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</si>
  <si>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</si>
  <si>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</si>
  <si>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</si>
  <si>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</si>
  <si>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</si>
  <si>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</si>
  <si>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</si>
  <si>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</si>
  <si>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</si>
  <si>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</si>
  <si>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</si>
  <si>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</si>
  <si>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</si>
  <si>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</si>
  <si>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</si>
  <si>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</si>
  <si>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</si>
  <si>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</si>
  <si>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</si>
  <si>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</si>
  <si>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</si>
  <si>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</si>
  <si>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</si>
  <si>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</si>
  <si>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</si>
  <si>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</si>
  <si>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</si>
  <si>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</si>
  <si>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</si>
  <si>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</si>
  <si>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</si>
  <si>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</si>
  <si>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</si>
  <si>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</si>
  <si>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</si>
  <si>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</si>
  <si>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</si>
  <si>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</si>
  <si>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</si>
  <si>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</si>
  <si>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</si>
  <si>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</si>
  <si>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</si>
  <si>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</si>
  <si>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</si>
  <si>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</si>
  <si>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</si>
  <si>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</si>
  <si>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</si>
  <si>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</si>
  <si>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</si>
  <si>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</si>
  <si>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</si>
  <si>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</si>
  <si>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</si>
  <si>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</si>
  <si>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</si>
  <si>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</si>
  <si>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</si>
  <si>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</si>
  <si>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</si>
  <si>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</si>
  <si>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</si>
  <si>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</si>
  <si>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</si>
  <si>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</si>
  <si>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</si>
  <si>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</si>
  <si>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</si>
  <si>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</si>
  <si>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</si>
  <si>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</si>
  <si>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</si>
  <si>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</si>
  <si>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</si>
  <si>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</si>
  <si>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</si>
  <si>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</si>
  <si>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</si>
  <si>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</si>
  <si>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</si>
  <si>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</si>
  <si>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</si>
  <si>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</si>
  <si>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</si>
  <si>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</si>
  <si>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</si>
  <si>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</si>
  <si>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</si>
  <si>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</si>
  <si>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</si>
  <si>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</si>
  <si>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</si>
  <si>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</si>
  <si>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</si>
  <si>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</si>
  <si>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</si>
  <si>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</si>
  <si>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</si>
  <si>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</si>
  <si>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</si>
  <si>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</si>
  <si>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</si>
  <si>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</si>
  <si>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</si>
  <si>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</si>
  <si>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</si>
  <si>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</si>
  <si>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</si>
  <si>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</si>
  <si>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</si>
  <si>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</si>
  <si>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</si>
  <si>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</si>
  <si>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</si>
  <si>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</si>
  <si>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</si>
  <si>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</si>
  <si>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</si>
  <si>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</si>
  <si>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</si>
  <si>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</si>
  <si>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</si>
  <si>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</si>
  <si>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</si>
  <si>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</si>
  <si>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</si>
  <si>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</si>
  <si>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</si>
  <si>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</si>
  <si>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</si>
  <si>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</si>
  <si>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</si>
  <si>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</si>
  <si>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</si>
  <si>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</si>
  <si>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</si>
  <si>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</si>
  <si>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</si>
  <si>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</si>
  <si>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</si>
  <si>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</si>
  <si>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</si>
  <si>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</si>
  <si>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</si>
  <si>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</si>
  <si>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</si>
  <si>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</si>
  <si>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</si>
  <si>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</si>
  <si>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</si>
  <si>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</si>
  <si>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</si>
  <si>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</si>
  <si>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</si>
  <si>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</si>
  <si>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</si>
  <si>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</si>
  <si>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</si>
  <si>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</si>
  <si>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</si>
  <si>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</si>
  <si>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</si>
  <si>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</si>
  <si>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</si>
  <si>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</si>
  <si>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</si>
  <si>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</si>
  <si>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</si>
  <si>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</si>
  <si>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</si>
  <si>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</si>
  <si>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</si>
  <si>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</si>
  <si>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</si>
  <si>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</si>
  <si>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</si>
  <si>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</si>
  <si>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</si>
  <si>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</si>
  <si>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</si>
  <si>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</si>
  <si>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</si>
  <si>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</si>
  <si>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</si>
  <si>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</si>
  <si>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</si>
  <si>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</si>
  <si>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</si>
  <si>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</si>
  <si>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</si>
  <si>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</si>
  <si>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</si>
  <si>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</si>
  <si>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</si>
  <si>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</si>
  <si>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</si>
  <si>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</si>
  <si>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</si>
  <si>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</si>
  <si>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</si>
  <si>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</si>
  <si>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</si>
  <si>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</si>
  <si>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</si>
  <si>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</si>
  <si>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</si>
  <si>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</si>
  <si>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</si>
  <si>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</si>
  <si>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</si>
  <si>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</si>
  <si>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</si>
  <si>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</si>
  <si>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</si>
  <si>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</si>
  <si>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</si>
  <si>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</si>
  <si>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</si>
  <si>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</si>
  <si>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</si>
  <si>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</si>
  <si>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</si>
  <si>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</si>
  <si>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</si>
  <si>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</si>
  <si>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</si>
  <si>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</si>
  <si>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</si>
  <si>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</si>
  <si>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</si>
  <si>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</si>
  <si>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</si>
  <si>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</si>
  <si>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</si>
  <si>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</si>
  <si>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</si>
  <si>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</si>
  <si>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</si>
  <si>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</si>
  <si>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</si>
  <si>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</si>
  <si>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</si>
  <si>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</si>
  <si>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</si>
  <si>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</si>
  <si>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</si>
  <si>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</si>
  <si>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</si>
  <si>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</si>
  <si>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</si>
  <si>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</si>
  <si>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</si>
  <si>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</si>
  <si>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</si>
  <si>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</si>
  <si>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</si>
  <si>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</si>
  <si>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</si>
  <si>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</si>
  <si>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</si>
  <si>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</si>
  <si>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</si>
  <si>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</si>
  <si>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</si>
  <si>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</si>
  <si>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</si>
  <si>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</si>
  <si>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</si>
  <si>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</si>
  <si>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</si>
  <si>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</si>
  <si>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</si>
  <si>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</si>
  <si>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</si>
  <si>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</si>
  <si>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</si>
  <si>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</si>
  <si>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</si>
  <si>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</si>
  <si>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</si>
  <si>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</si>
  <si>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</si>
  <si>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</si>
  <si>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</si>
  <si>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</si>
  <si>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</si>
  <si>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</si>
  <si>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</si>
  <si>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</si>
  <si>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</si>
  <si>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</si>
  <si>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</si>
  <si>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</si>
  <si>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</si>
  <si>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</si>
  <si>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</si>
  <si>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</si>
  <si>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</si>
  <si>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</si>
  <si>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</si>
  <si>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</si>
  <si>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</si>
  <si>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</si>
  <si>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</si>
  <si>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</si>
  <si>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</si>
  <si>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</si>
  <si>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</si>
  <si>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</si>
  <si>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</si>
  <si>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</si>
  <si>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</si>
  <si>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</si>
  <si>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</si>
  <si>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</si>
  <si>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</si>
  <si>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</si>
  <si>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</si>
  <si>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</si>
  <si>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</si>
  <si>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</si>
  <si>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</si>
  <si>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</si>
  <si>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</si>
  <si>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</si>
  <si>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</si>
  <si>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</si>
  <si>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</si>
  <si>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</si>
  <si>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</si>
  <si>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</si>
  <si>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</si>
  <si>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</si>
  <si>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</si>
  <si>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</si>
  <si>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</si>
  <si>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</si>
  <si>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</si>
  <si>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</si>
  <si>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</si>
  <si>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</si>
  <si>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</si>
  <si>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</si>
  <si>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</si>
  <si>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</si>
  <si>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</si>
  <si>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</si>
  <si>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</si>
  <si>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</si>
  <si>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</si>
  <si>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</si>
  <si>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</si>
  <si>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</si>
  <si>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</si>
  <si>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</si>
  <si>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</si>
  <si>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</si>
  <si>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</si>
  <si>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</si>
  <si>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</si>
  <si>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</si>
  <si>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</si>
  <si>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</si>
  <si>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</si>
  <si>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</si>
  <si>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</si>
  <si>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</si>
  <si>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</si>
  <si>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</si>
  <si>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</si>
  <si>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</si>
  <si>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</si>
  <si>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</si>
  <si>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</si>
  <si>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</si>
  <si>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</si>
  <si>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</si>
  <si>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</si>
  <si>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</si>
  <si>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</si>
  <si>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</si>
  <si>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</si>
  <si>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</si>
  <si>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</si>
  <si>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</si>
  <si>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</si>
  <si>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</si>
  <si>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</si>
  <si>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</si>
  <si>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</si>
  <si>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</si>
  <si>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</si>
  <si>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</si>
  <si>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</si>
  <si>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</si>
  <si>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</si>
  <si>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</si>
  <si>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</si>
  <si>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</si>
  <si>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</si>
  <si>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</si>
  <si>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</si>
  <si>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</si>
  <si>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</si>
  <si>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</si>
  <si>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</si>
  <si>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</si>
  <si>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</si>
  <si>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</si>
  <si>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</si>
  <si>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</si>
  <si>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</si>
  <si>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</si>
  <si>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</si>
  <si>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</si>
  <si>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</si>
  <si>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</si>
  <si>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</si>
  <si>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</si>
  <si>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</si>
  <si>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</si>
  <si>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</si>
  <si>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</si>
  <si>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</si>
  <si>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</si>
  <si>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</si>
  <si>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</si>
  <si>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</si>
  <si>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</si>
  <si>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</si>
  <si>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</si>
  <si>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</si>
  <si>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</si>
  <si>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</si>
  <si>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</si>
  <si>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</si>
  <si>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</si>
  <si>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</si>
  <si>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</si>
  <si>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</si>
  <si>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</si>
  <si>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</si>
  <si>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</si>
  <si>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</si>
  <si>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</si>
  <si>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</si>
  <si>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</si>
  <si>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</si>
  <si>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</si>
  <si>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</si>
  <si>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</si>
  <si>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</si>
  <si>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</si>
  <si>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</si>
  <si>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</si>
  <si>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</si>
  <si>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</si>
  <si>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</si>
  <si>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</si>
  <si>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</si>
  <si>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</si>
  <si>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</si>
  <si>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</si>
  <si>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</si>
  <si>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</si>
  <si>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</si>
  <si>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</si>
  <si>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</si>
  <si>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</si>
  <si>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</si>
  <si>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</si>
  <si>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</si>
  <si>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</si>
  <si>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</si>
  <si>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</si>
  <si>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</si>
  <si>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</si>
  <si>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</si>
  <si>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</si>
  <si>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</si>
  <si>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</si>
  <si>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</si>
  <si>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</si>
  <si>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</si>
  <si>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</si>
  <si>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</si>
  <si>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</si>
  <si>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</si>
  <si>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</si>
  <si>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</si>
  <si>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</si>
  <si>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</si>
  <si>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</si>
  <si>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</si>
  <si>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</si>
  <si>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</si>
  <si>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</si>
  <si>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</si>
  <si>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</si>
  <si>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</si>
  <si>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</si>
  <si>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</si>
  <si>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</si>
  <si>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</si>
  <si>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</si>
  <si>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</si>
  <si>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</si>
  <si>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</si>
  <si>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</si>
  <si>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</si>
  <si>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</si>
  <si>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</si>
  <si>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</si>
  <si>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</si>
  <si>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</si>
  <si>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</si>
  <si>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</si>
  <si>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</si>
  <si>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</si>
  <si>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</si>
  <si>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</si>
  <si>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</si>
  <si>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</si>
  <si>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</si>
  <si>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</si>
  <si>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</si>
  <si>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</si>
  <si>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</si>
  <si>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</si>
  <si>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</si>
  <si>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</si>
  <si>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</si>
  <si>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</si>
  <si>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</si>
  <si>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</si>
  <si>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</si>
  <si>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</si>
  <si>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</si>
  <si>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</si>
  <si>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</si>
  <si>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</si>
  <si>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</si>
  <si>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</si>
  <si>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</si>
  <si>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</si>
  <si>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</si>
  <si>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</si>
  <si>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</si>
  <si>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</si>
  <si>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</si>
  <si>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</si>
  <si>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</si>
  <si>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</si>
  <si>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</si>
  <si>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</si>
  <si>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</si>
  <si>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</si>
  <si>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</si>
  <si>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</si>
  <si>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</si>
  <si>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</si>
  <si>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</si>
  <si>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</si>
  <si>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</si>
  <si>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</si>
  <si>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</si>
  <si>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</si>
  <si>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</si>
  <si>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</si>
  <si>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</si>
  <si>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</si>
  <si>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</si>
  <si>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</si>
  <si>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</si>
  <si>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</si>
  <si>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</si>
  <si>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</si>
  <si>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</si>
  <si>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</si>
  <si>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</si>
  <si>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</si>
  <si>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</si>
  <si>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</si>
  <si>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</si>
  <si>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</si>
  <si>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</si>
  <si>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</si>
  <si>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</si>
  <si>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</si>
  <si>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</si>
  <si>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</si>
  <si>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</si>
  <si>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</si>
  <si>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</si>
  <si>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</si>
  <si>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</si>
  <si>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</si>
  <si>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</si>
  <si>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</si>
  <si>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</si>
  <si>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</si>
  <si>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</si>
  <si>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</si>
  <si>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</si>
  <si>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</si>
  <si>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</si>
  <si>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</si>
  <si>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</si>
  <si>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</si>
  <si>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</si>
  <si>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</si>
  <si>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</si>
  <si>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</si>
  <si>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</si>
  <si>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</si>
  <si>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</si>
  <si>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</si>
  <si>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</si>
  <si>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</si>
  <si>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</si>
  <si>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</si>
  <si>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</si>
  <si>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</si>
  <si>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</si>
  <si>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</si>
  <si>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</si>
  <si>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</si>
  <si>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</si>
  <si>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</si>
  <si>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</si>
  <si>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</si>
  <si>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</si>
  <si>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</si>
  <si>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</si>
  <si>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</si>
  <si>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</si>
  <si>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</si>
  <si>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</si>
  <si>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</si>
  <si>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</si>
  <si>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</si>
  <si>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</si>
  <si>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</si>
  <si>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</si>
  <si>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</si>
  <si>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</si>
  <si>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</si>
  <si>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</si>
  <si>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</si>
  <si>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</si>
  <si>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</si>
  <si>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</si>
  <si>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</si>
  <si>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</si>
  <si>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</si>
  <si>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</si>
  <si>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</si>
  <si>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</si>
  <si>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</si>
  <si>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</si>
  <si>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</si>
  <si>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</si>
  <si>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</si>
  <si>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</si>
  <si>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</si>
  <si>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</si>
  <si>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</si>
  <si>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</si>
  <si>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</si>
  <si>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</si>
  <si>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</si>
  <si>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</si>
  <si>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</si>
  <si>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</si>
  <si>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</si>
  <si>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</si>
  <si>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</si>
  <si>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</si>
  <si>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</si>
  <si>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</si>
  <si>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</si>
  <si>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</si>
  <si>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</si>
  <si>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</si>
  <si>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</si>
  <si>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</si>
  <si>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</si>
  <si>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</si>
  <si>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</si>
  <si>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</si>
  <si>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</si>
  <si>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</si>
  <si>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</si>
  <si>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</si>
  <si>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</si>
  <si>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</si>
  <si>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</si>
  <si>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</si>
  <si>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</si>
  <si>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</si>
  <si>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</si>
  <si>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</si>
  <si>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</si>
  <si>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</si>
  <si>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</si>
  <si>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</si>
  <si>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</si>
  <si>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</si>
  <si>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</si>
  <si>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</si>
  <si>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</si>
  <si>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</si>
  <si>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</si>
  <si>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</si>
  <si>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</si>
  <si>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</si>
  <si>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</si>
  <si>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</si>
  <si>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</si>
  <si>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</si>
  <si>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</si>
  <si>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</si>
  <si>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</si>
  <si>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</si>
  <si>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</si>
  <si>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</si>
  <si>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</si>
  <si>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</si>
  <si>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</si>
  <si>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</si>
  <si>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</si>
  <si>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</si>
  <si>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</si>
  <si>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</si>
  <si>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</si>
  <si>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</si>
  <si>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</si>
  <si>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</si>
  <si>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</si>
  <si>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</si>
  <si>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</si>
  <si>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</si>
  <si>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</si>
  <si>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</si>
  <si>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</si>
  <si>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</si>
  <si>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</si>
  <si>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</si>
  <si>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</si>
  <si>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</si>
  <si>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</si>
  <si>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</si>
  <si>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</si>
  <si>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</si>
  <si>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</si>
  <si>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</si>
  <si>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</si>
  <si>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</si>
  <si>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</si>
  <si>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</si>
  <si>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</si>
  <si>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</si>
  <si>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</si>
  <si>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</si>
  <si>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</si>
  <si>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</si>
  <si>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</si>
  <si>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</si>
  <si>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</si>
  <si>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</si>
  <si>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</si>
  <si>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</si>
  <si>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</si>
  <si>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</si>
  <si>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</si>
  <si>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</si>
  <si>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</si>
  <si>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</si>
  <si>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</si>
  <si>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</si>
  <si>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</si>
  <si>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</si>
  <si>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</si>
  <si>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</si>
  <si>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</si>
  <si>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</si>
  <si>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</si>
  <si>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</si>
  <si>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</si>
  <si>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</si>
  <si>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</si>
  <si>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</si>
  <si>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</si>
  <si>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</si>
  <si>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</si>
  <si>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</si>
  <si>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</si>
  <si>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</si>
  <si>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</si>
  <si>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</si>
  <si>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</si>
  <si>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</si>
  <si>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</si>
  <si>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</si>
  <si>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</si>
  <si>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</si>
  <si>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</si>
  <si>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</si>
  <si>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</si>
  <si>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</si>
  <si>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</si>
  <si>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</si>
  <si>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</si>
  <si>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</si>
  <si>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</si>
  <si>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</si>
  <si>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</si>
  <si>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</si>
  <si>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</si>
  <si>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</si>
  <si>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</si>
  <si>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</si>
  <si>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</si>
  <si>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</si>
  <si>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</si>
  <si>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</si>
  <si>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</si>
  <si>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</si>
  <si>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</si>
  <si>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</si>
  <si>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</si>
  <si>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</si>
  <si>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</si>
  <si>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</si>
  <si>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</si>
  <si>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</si>
  <si>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</si>
  <si>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</si>
  <si>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</si>
  <si>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</si>
  <si>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</si>
  <si>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</si>
  <si>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</si>
  <si>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</si>
  <si>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</si>
  <si>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</si>
  <si>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</si>
  <si>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</si>
  <si>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</si>
  <si>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</si>
  <si>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</si>
  <si>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</si>
  <si>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</si>
  <si>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</si>
  <si>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</si>
  <si>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</si>
  <si>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</si>
  <si>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</si>
  <si>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</si>
  <si>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</si>
  <si>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</si>
  <si>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</si>
  <si>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</si>
  <si>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</si>
  <si>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</si>
  <si>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</si>
  <si>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</si>
  <si>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</si>
  <si>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</si>
  <si>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</si>
  <si>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</si>
  <si>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</si>
  <si>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</si>
  <si>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</si>
  <si>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</si>
  <si>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</si>
  <si>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</si>
  <si>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</si>
  <si>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</si>
  <si>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</si>
  <si>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</si>
  <si>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</si>
  <si>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</si>
  <si>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</si>
  <si>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</si>
  <si>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</si>
  <si>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</si>
  <si>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</si>
  <si>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</si>
  <si>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</si>
  <si>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</si>
  <si>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</si>
  <si>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</si>
  <si>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</si>
  <si>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</si>
  <si>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</si>
  <si>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</si>
  <si>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</si>
  <si>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</si>
  <si>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</si>
  <si>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</si>
  <si>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</si>
  <si>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</si>
  <si>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</si>
  <si>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</si>
  <si>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</si>
  <si>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</si>
  <si>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</si>
  <si>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</si>
  <si>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</si>
  <si>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</si>
  <si>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</si>
  <si>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</si>
  <si>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</si>
  <si>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</si>
  <si>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</si>
  <si>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</si>
  <si>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</si>
  <si>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</si>
  <si>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</si>
  <si>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</si>
  <si>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</si>
  <si>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</si>
  <si>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</si>
  <si>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</si>
  <si>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</si>
  <si>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</si>
  <si>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</si>
  <si>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</si>
  <si>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</si>
  <si>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</si>
  <si>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</si>
  <si>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</si>
  <si>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</si>
  <si>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</si>
  <si>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</si>
  <si>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</si>
  <si>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</si>
  <si>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</si>
  <si>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</si>
  <si>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</si>
  <si>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</si>
  <si>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</si>
  <si>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</si>
  <si>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</si>
  <si>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</si>
  <si>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</si>
  <si>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</si>
  <si>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</si>
  <si>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</si>
  <si>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</si>
  <si>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</si>
  <si>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</si>
  <si>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</si>
  <si>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</si>
  <si>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</si>
  <si>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</si>
  <si>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</si>
  <si>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</si>
  <si>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</si>
  <si>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</si>
  <si>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</si>
  <si>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</si>
  <si>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</si>
  <si>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</si>
  <si>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</si>
  <si>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</si>
  <si>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</si>
  <si>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</si>
  <si>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</si>
  <si>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</si>
  <si>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</si>
  <si>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</si>
  <si>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</si>
  <si>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</si>
  <si>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</si>
  <si>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</si>
  <si>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</si>
  <si>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</si>
  <si>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</si>
  <si>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</si>
  <si>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</si>
  <si>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</si>
  <si>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</si>
  <si>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</si>
  <si>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</si>
  <si>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</si>
  <si>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</si>
  <si>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</si>
  <si>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</si>
  <si>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</si>
  <si>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</si>
  <si>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</si>
  <si>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</si>
  <si>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</si>
  <si>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</si>
  <si>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</si>
  <si>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</si>
  <si>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</si>
  <si>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</si>
  <si>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</si>
  <si>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</si>
  <si>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</si>
  <si>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</si>
  <si>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</si>
  <si>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</si>
  <si>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</si>
  <si>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</si>
  <si>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</si>
  <si>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</si>
  <si>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</si>
  <si>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</si>
  <si>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</si>
  <si>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</si>
  <si>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</si>
  <si>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</si>
  <si>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</si>
  <si>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</si>
  <si>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</si>
  <si>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</si>
  <si>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</si>
  <si>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</si>
  <si>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</si>
  <si>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</si>
  <si>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</si>
  <si>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</si>
  <si>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</si>
  <si>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</si>
  <si>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</si>
  <si>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</si>
  <si>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</si>
  <si>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</si>
  <si>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</si>
  <si>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</si>
  <si>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</si>
  <si>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</si>
  <si>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</si>
  <si>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</si>
  <si>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</si>
  <si>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</si>
  <si>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</si>
  <si>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</si>
  <si>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</si>
  <si>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</si>
  <si>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</si>
  <si>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</si>
  <si>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</si>
  <si>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</si>
  <si>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</si>
  <si>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</si>
  <si>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</si>
  <si>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</si>
  <si>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</si>
  <si>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</si>
  <si>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</si>
  <si>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</si>
  <si>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</si>
  <si>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</si>
  <si>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</si>
  <si>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</si>
  <si>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</si>
  <si>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</si>
  <si>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</si>
  <si>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</si>
  <si>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</si>
  <si>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</si>
  <si>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</si>
  <si>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</si>
  <si>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</si>
  <si>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</si>
  <si>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</si>
  <si>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</si>
  <si>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</si>
  <si>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</si>
  <si>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</si>
  <si>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</si>
  <si>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</si>
  <si>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</si>
  <si>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</si>
  <si>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</si>
  <si>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</si>
  <si>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</si>
  <si>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</si>
  <si>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</si>
  <si>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</si>
  <si>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</si>
  <si>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</si>
  <si>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</si>
  <si>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</si>
  <si>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</si>
  <si>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</si>
  <si>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</si>
  <si>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</si>
  <si>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</si>
  <si>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</si>
  <si>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</si>
  <si>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</si>
  <si>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</si>
  <si>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</si>
  <si>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</si>
  <si>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</si>
  <si>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</si>
  <si>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</si>
  <si>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</si>
  <si>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</si>
  <si>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</si>
  <si>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</si>
  <si>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</si>
  <si>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</si>
  <si>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</si>
  <si>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</si>
  <si>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</si>
  <si>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</si>
  <si>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</si>
  <si>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</si>
  <si>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</si>
  <si>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</si>
  <si>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</si>
  <si>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</si>
  <si>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</si>
  <si>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</si>
  <si>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</si>
  <si>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</si>
  <si>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</si>
  <si>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</si>
  <si>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</si>
  <si>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</si>
  <si>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</si>
  <si>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</si>
  <si>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</si>
  <si>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</si>
  <si>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</si>
  <si>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</si>
  <si>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</si>
  <si>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</si>
  <si>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</si>
  <si>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</si>
  <si>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</si>
  <si>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</si>
  <si>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</si>
  <si>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</si>
  <si>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</si>
  <si>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</si>
  <si>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</si>
  <si>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</si>
  <si>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</si>
  <si>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</si>
  <si>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</si>
  <si>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</si>
  <si>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</si>
  <si>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</si>
  <si>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</si>
  <si>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</si>
  <si>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</si>
  <si>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</si>
  <si>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</si>
  <si>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</si>
  <si>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</si>
  <si>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</si>
  <si>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</si>
  <si>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</si>
  <si>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</si>
  <si>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</si>
  <si>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</si>
  <si>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</si>
  <si>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</si>
  <si>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</si>
  <si>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</si>
  <si>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</si>
  <si>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</si>
  <si>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</si>
  <si>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</si>
  <si>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</si>
  <si>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</si>
  <si>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</si>
  <si>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</si>
  <si>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</si>
  <si>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</si>
  <si>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</si>
  <si>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</si>
  <si>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</si>
  <si>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</si>
  <si>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</si>
  <si>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</si>
  <si>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</si>
  <si>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</si>
  <si>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</si>
  <si>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</si>
  <si>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</si>
  <si>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</si>
  <si>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</si>
  <si>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</si>
  <si>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</si>
  <si>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</si>
  <si>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</si>
  <si>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</si>
  <si>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</si>
  <si>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</si>
  <si>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</si>
  <si>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</si>
  <si>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</si>
  <si>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</si>
  <si>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</si>
  <si>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</si>
  <si>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</si>
  <si>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</si>
  <si>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</si>
  <si>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</si>
  <si>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</si>
  <si>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</si>
  <si>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</si>
  <si>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</si>
  <si>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</si>
  <si>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</si>
  <si>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</si>
  <si>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</si>
  <si>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</si>
  <si>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</si>
  <si>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</si>
  <si>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</si>
  <si>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</si>
  <si>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</si>
  <si>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</si>
  <si>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</si>
  <si>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</si>
  <si>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</si>
  <si>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</si>
  <si>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</si>
  <si>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</si>
  <si>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</si>
  <si>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</si>
  <si>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</si>
  <si>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</si>
  <si>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</si>
  <si>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</si>
  <si>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</si>
  <si>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</si>
  <si>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</si>
  <si>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</si>
  <si>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</si>
  <si>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</si>
  <si>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</si>
  <si>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</si>
  <si>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</si>
  <si>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</si>
  <si>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</si>
  <si>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</si>
  <si>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</si>
  <si>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</si>
  <si>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</si>
  <si>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</si>
  <si>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</si>
  <si>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</si>
  <si>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</si>
  <si>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</si>
  <si>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</si>
  <si>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</si>
  <si>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</si>
  <si>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</si>
  <si>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</si>
  <si>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</si>
  <si>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</si>
  <si>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</si>
  <si>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</si>
  <si>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</si>
  <si>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</si>
  <si>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</si>
  <si>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</si>
  <si>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</si>
  <si>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</si>
  <si>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</si>
  <si>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</si>
  <si>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</si>
  <si>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</si>
  <si>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</si>
  <si>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</si>
  <si>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</si>
  <si>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</si>
  <si>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</si>
  <si>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</si>
  <si>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</si>
  <si>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</si>
  <si>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</si>
  <si>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</si>
  <si>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</si>
  <si>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</si>
  <si>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</si>
  <si>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</si>
  <si>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</si>
  <si>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</si>
  <si>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</si>
  <si>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</si>
  <si>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</si>
  <si>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</si>
  <si>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</si>
  <si>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</si>
  <si>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</si>
  <si>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</si>
  <si>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</si>
  <si>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</si>
  <si>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</si>
  <si>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</si>
  <si>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</si>
  <si>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</si>
  <si>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</si>
  <si>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</si>
  <si>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</si>
  <si>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</si>
  <si>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</si>
  <si>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</si>
  <si>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</si>
  <si>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</si>
  <si>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</si>
  <si>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</si>
  <si>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</si>
  <si>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</si>
  <si>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</si>
  <si>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</si>
  <si>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</si>
  <si>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</si>
  <si>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</si>
  <si>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</si>
  <si>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</si>
  <si>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</si>
  <si>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</si>
  <si>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</si>
  <si>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</si>
  <si>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</si>
  <si>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</si>
  <si>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</si>
  <si>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</si>
  <si>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</si>
  <si>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</si>
  <si>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</si>
  <si>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</si>
  <si>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</si>
  <si>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</si>
  <si>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</si>
  <si>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</si>
  <si>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</si>
  <si>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</si>
  <si>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</si>
  <si>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</si>
  <si>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</si>
  <si>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</si>
  <si>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</si>
  <si>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</si>
  <si>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</si>
  <si>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</si>
  <si>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</si>
  <si>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</si>
  <si>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</si>
  <si>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</si>
  <si>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</si>
  <si>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</si>
  <si>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</si>
  <si>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</si>
  <si>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</si>
  <si>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</si>
  <si>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</si>
  <si>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</si>
  <si>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</si>
  <si>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</si>
  <si>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</si>
  <si>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</si>
  <si>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</si>
  <si>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</si>
  <si>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</si>
  <si>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</si>
  <si>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</si>
  <si>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</si>
  <si>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</si>
  <si>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</si>
  <si>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</si>
  <si>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</si>
  <si>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</si>
  <si>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</si>
  <si>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</si>
  <si>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</si>
  <si>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</si>
  <si>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</si>
  <si>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</si>
  <si>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</si>
  <si>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</si>
  <si>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</si>
  <si>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</si>
  <si>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</si>
  <si>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</si>
  <si>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</si>
  <si>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</si>
  <si>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</si>
  <si>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</si>
  <si>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</si>
  <si>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</si>
  <si>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</si>
  <si>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</si>
  <si>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</si>
  <si>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</si>
  <si>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</si>
  <si>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</si>
  <si>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</si>
  <si>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</si>
  <si>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</si>
  <si>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</si>
  <si>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</si>
  <si>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</si>
  <si>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</si>
  <si>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</si>
  <si>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</si>
  <si>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</si>
  <si>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</si>
  <si>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</si>
  <si>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</si>
  <si>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</si>
  <si>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</si>
  <si>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</si>
  <si>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</si>
  <si>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</si>
  <si>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</si>
  <si>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</si>
  <si>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</si>
  <si>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</si>
  <si>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</si>
  <si>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</si>
  <si>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</si>
  <si>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</si>
  <si>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</si>
  <si>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</si>
  <si>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</si>
  <si>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</si>
  <si>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</si>
  <si>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</si>
  <si>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</si>
  <si>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</si>
  <si>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</si>
  <si>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</si>
  <si>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</si>
  <si>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</si>
  <si>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</si>
  <si>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</si>
  <si>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</si>
  <si>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</si>
  <si>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</si>
  <si>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</si>
  <si>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</si>
  <si>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</si>
  <si>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</si>
  <si>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</si>
  <si>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</si>
  <si>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</si>
  <si>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</si>
  <si>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</si>
  <si>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</si>
  <si>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</si>
  <si>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</si>
  <si>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</si>
  <si>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</si>
  <si>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</si>
  <si>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</si>
  <si>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</si>
  <si>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</si>
  <si>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</si>
  <si>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</si>
  <si>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</si>
  <si>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</si>
  <si>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</si>
  <si>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</si>
  <si>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</si>
  <si>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</si>
  <si>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</si>
  <si>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</si>
  <si>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</si>
  <si>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</si>
  <si>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</si>
  <si>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</si>
  <si>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</si>
  <si>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</si>
  <si>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</si>
  <si>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</si>
  <si>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</si>
  <si>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</si>
  <si>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</si>
  <si>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</si>
  <si>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</si>
  <si>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</si>
  <si>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</si>
  <si>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</si>
  <si>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</si>
  <si>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</si>
  <si>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</si>
  <si>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</si>
  <si>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</si>
  <si>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</si>
  <si>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</si>
  <si>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</si>
  <si>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</si>
  <si>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</si>
  <si>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</si>
  <si>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</si>
  <si>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</si>
  <si>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</si>
  <si>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</si>
  <si>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</si>
  <si>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</si>
  <si>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</si>
  <si>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</si>
  <si>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</si>
  <si>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</si>
  <si>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</si>
  <si>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</si>
  <si>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</si>
  <si>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</si>
  <si>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</si>
  <si>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</si>
  <si>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</si>
  <si>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</si>
  <si>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</si>
  <si>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</si>
  <si>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</si>
  <si>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</si>
  <si>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</si>
  <si>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</si>
  <si>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</si>
  <si>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</si>
  <si>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</si>
  <si>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</si>
  <si>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</si>
  <si>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</si>
  <si>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</si>
  <si>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</si>
  <si>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</si>
  <si>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</si>
  <si>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</si>
  <si>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</si>
  <si>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</si>
  <si>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</si>
  <si>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</si>
  <si>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</si>
  <si>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</si>
  <si>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</si>
  <si>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</si>
  <si>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</si>
  <si>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</si>
  <si>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</si>
  <si>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</si>
  <si>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</si>
  <si>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</si>
  <si>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</si>
  <si>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</si>
  <si>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</si>
  <si>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</si>
  <si>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</si>
  <si>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</si>
  <si>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</si>
  <si>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</si>
  <si>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</si>
  <si>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</si>
  <si>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</si>
  <si>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</si>
  <si>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</si>
  <si>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</si>
  <si>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</si>
  <si>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</si>
  <si>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</si>
  <si>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</si>
  <si>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</si>
  <si>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</si>
  <si>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</si>
  <si>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</si>
  <si>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</si>
  <si>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</si>
  <si>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</si>
  <si>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</si>
  <si>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</si>
  <si>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</si>
  <si>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</si>
  <si>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</si>
  <si>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</si>
  <si>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</si>
  <si>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</si>
  <si>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</si>
  <si>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</si>
  <si>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</si>
  <si>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</si>
  <si>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</si>
  <si>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</si>
  <si>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</si>
  <si>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</si>
  <si>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</si>
  <si>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</si>
  <si>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</si>
  <si>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</si>
  <si>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</si>
  <si>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</si>
  <si>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</si>
  <si>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</si>
  <si>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</si>
  <si>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</si>
  <si>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</si>
  <si>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</si>
  <si>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</si>
  <si>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</si>
  <si>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</si>
  <si>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</si>
  <si>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</si>
  <si>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</si>
  <si>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</si>
  <si>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</si>
  <si>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</si>
  <si>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</si>
  <si>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</si>
  <si>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</si>
  <si>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</si>
  <si>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</si>
  <si>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</si>
  <si>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</si>
  <si>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</si>
  <si>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</si>
  <si>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</si>
  <si>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</si>
  <si>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</si>
  <si>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</si>
  <si>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</si>
  <si>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</si>
  <si>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</si>
  <si>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</si>
  <si>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</si>
  <si>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</si>
  <si>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</si>
  <si>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</si>
  <si>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</si>
  <si>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</si>
  <si>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</si>
  <si>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</si>
  <si>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</si>
  <si>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</si>
  <si>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</si>
  <si>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</si>
  <si>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</si>
  <si>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</si>
  <si>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</si>
  <si>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</si>
  <si>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</si>
  <si>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</si>
  <si>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</si>
  <si>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</si>
  <si>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</si>
  <si>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</si>
  <si>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</si>
  <si>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</si>
  <si>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</si>
  <si>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</si>
  <si>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</si>
  <si>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</si>
  <si>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</si>
  <si>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</si>
  <si>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</si>
  <si>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</si>
  <si>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</si>
  <si>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</si>
  <si>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</si>
  <si>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</si>
  <si>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</si>
  <si>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</si>
  <si>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</si>
  <si>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</si>
  <si>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</si>
  <si>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</si>
  <si>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</si>
  <si>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</si>
  <si>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</si>
  <si>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</si>
  <si>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</si>
  <si>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</si>
  <si>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</si>
  <si>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</si>
  <si>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</si>
  <si>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</si>
  <si>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</si>
  <si>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</si>
  <si>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</si>
  <si>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</si>
  <si>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</si>
  <si>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</si>
  <si>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</si>
  <si>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</si>
  <si>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</si>
  <si>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</si>
  <si>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</si>
  <si>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</si>
  <si>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</si>
  <si>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</si>
  <si>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</si>
  <si>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</si>
  <si>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</si>
  <si>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</si>
  <si>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</si>
  <si>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</si>
  <si>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</si>
  <si>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</si>
  <si>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</si>
  <si>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</si>
  <si>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</si>
  <si>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</si>
  <si>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</si>
  <si>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</si>
  <si>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</si>
  <si>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</si>
  <si>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</si>
  <si>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</si>
  <si>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</si>
  <si>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</si>
  <si>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</si>
  <si>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</si>
  <si>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</si>
  <si>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</si>
  <si>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</si>
  <si>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</si>
  <si>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</si>
  <si>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</si>
  <si>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</si>
  <si>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</si>
  <si>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</si>
  <si>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</si>
  <si>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</si>
  <si>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</si>
  <si>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</si>
  <si>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</si>
  <si>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</si>
  <si>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</si>
  <si>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</si>
  <si>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</si>
  <si>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</si>
  <si>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</si>
  <si>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</si>
  <si>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</si>
  <si>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</si>
  <si>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</si>
  <si>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</si>
  <si>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</si>
  <si>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</si>
  <si>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</si>
  <si>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</si>
  <si>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</si>
  <si>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</si>
  <si>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</si>
  <si>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</si>
  <si>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</si>
  <si>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</si>
  <si>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</si>
  <si>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</si>
  <si>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</si>
  <si>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</si>
  <si>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</si>
  <si>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</si>
  <si>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</si>
  <si>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</si>
  <si>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</si>
  <si>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</si>
  <si>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</si>
  <si>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</si>
  <si>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</si>
  <si>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</si>
  <si>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</si>
  <si>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</si>
  <si>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</si>
  <si>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</si>
  <si>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</si>
  <si>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</si>
  <si>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</si>
  <si>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</si>
  <si>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</si>
  <si>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</si>
  <si>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</si>
  <si>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</si>
  <si>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</si>
  <si>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</si>
  <si>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</si>
  <si>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</si>
  <si>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</si>
  <si>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</si>
  <si>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</si>
  <si>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</si>
  <si>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</si>
  <si>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</si>
  <si>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</si>
  <si>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</si>
  <si>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</si>
  <si>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</si>
  <si>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</si>
  <si>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</si>
  <si>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</si>
  <si>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</si>
  <si>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</si>
  <si>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</si>
  <si>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</si>
  <si>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</si>
  <si>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</si>
  <si>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</si>
  <si>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</si>
  <si>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</si>
  <si>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</si>
  <si>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</si>
  <si>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</si>
  <si>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</si>
  <si>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</si>
  <si>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</si>
  <si>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</si>
  <si>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</si>
  <si>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</si>
  <si>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</si>
  <si>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</si>
  <si>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</si>
  <si>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</si>
  <si>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</si>
  <si>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</si>
  <si>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</si>
  <si>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</si>
  <si>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</si>
  <si>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</si>
  <si>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</si>
  <si>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</si>
  <si>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</si>
  <si>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</si>
  <si>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</si>
  <si>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</si>
  <si>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</si>
  <si>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</si>
  <si>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</si>
  <si>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</si>
  <si>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</si>
  <si>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</si>
  <si>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</si>
  <si>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</si>
  <si>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</si>
  <si>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</si>
  <si>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</si>
  <si>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</si>
  <si>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</si>
  <si>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</si>
  <si>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</si>
  <si>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</si>
  <si>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</si>
  <si>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</si>
  <si>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</si>
  <si>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</si>
  <si>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</si>
  <si>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</si>
  <si>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</si>
  <si>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</si>
  <si>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</si>
  <si>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</si>
  <si>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</si>
  <si>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</si>
  <si>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</si>
  <si>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</si>
  <si>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</si>
  <si>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</si>
  <si>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</si>
  <si>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</si>
  <si>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</si>
  <si>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</si>
  <si>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</si>
  <si>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</si>
  <si>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</si>
  <si>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</si>
  <si>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</si>
  <si>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</si>
  <si>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</si>
  <si>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</si>
  <si>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</si>
  <si>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</si>
  <si>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</si>
  <si>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</si>
  <si>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</si>
  <si>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</si>
  <si>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</si>
  <si>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</si>
  <si>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</si>
  <si>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</si>
  <si>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</si>
  <si>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</si>
  <si>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</si>
  <si>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</si>
  <si>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</si>
  <si>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</si>
  <si>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</si>
  <si>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</si>
  <si>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</si>
  <si>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</si>
  <si>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</si>
  <si>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</si>
  <si>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</si>
  <si>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</si>
  <si>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</si>
  <si>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</si>
  <si>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</si>
  <si>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</si>
  <si>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</si>
  <si>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</si>
  <si>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</si>
  <si>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</si>
  <si>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</si>
  <si>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</si>
  <si>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</si>
  <si>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</si>
  <si>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</si>
  <si>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</si>
  <si>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</si>
  <si>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</si>
  <si>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</si>
  <si>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</si>
  <si>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</si>
  <si>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</si>
  <si>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</si>
  <si>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</si>
  <si>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</si>
  <si>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</si>
  <si>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</si>
  <si>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</si>
  <si>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</si>
  <si>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</si>
  <si>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</si>
  <si>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</si>
  <si>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</si>
  <si>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</si>
  <si>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</si>
  <si>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</si>
  <si>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</si>
  <si>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</si>
  <si>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</si>
  <si>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</si>
  <si>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</si>
  <si>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</si>
  <si>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</si>
  <si>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</si>
  <si>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</si>
  <si>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</si>
  <si>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</si>
  <si>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</si>
  <si>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</si>
  <si>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</si>
  <si>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</si>
  <si>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</si>
  <si>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</si>
  <si>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</si>
  <si>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</si>
  <si>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</si>
  <si>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</si>
  <si>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</si>
  <si>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</si>
  <si>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</si>
  <si>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</si>
  <si>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</si>
  <si>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</si>
  <si>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</si>
  <si>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</si>
  <si>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</si>
  <si>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</si>
  <si>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</si>
  <si>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</si>
  <si>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</si>
  <si>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</si>
  <si>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</si>
  <si>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</si>
  <si>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</si>
  <si>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</si>
  <si>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</si>
  <si>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</si>
  <si>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</si>
  <si>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</si>
  <si>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</si>
  <si>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</si>
  <si>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</si>
  <si>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</si>
  <si>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</si>
  <si>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</si>
  <si>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</si>
  <si>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</si>
  <si>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</si>
  <si>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</si>
  <si>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</si>
  <si>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</si>
  <si>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</si>
  <si>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</si>
  <si>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</si>
  <si>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</si>
  <si>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</si>
  <si>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</si>
  <si>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</si>
  <si>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</si>
  <si>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</si>
  <si>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</si>
  <si>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</si>
  <si>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</si>
  <si>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</si>
  <si>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</si>
  <si>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</si>
  <si>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</si>
  <si>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</si>
  <si>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</si>
  <si>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</si>
  <si>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</si>
  <si>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</si>
  <si>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</si>
  <si>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</si>
  <si>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</si>
  <si>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</si>
  <si>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</si>
  <si>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</si>
  <si>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</si>
  <si>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</si>
  <si>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</si>
  <si>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</si>
  <si>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</si>
  <si>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</si>
  <si>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</si>
  <si>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</si>
  <si>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</si>
  <si>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</si>
  <si>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</si>
  <si>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</si>
  <si>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</si>
  <si>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</si>
  <si>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</si>
  <si>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</si>
  <si>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</si>
  <si>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</si>
  <si>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</si>
  <si>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</si>
  <si>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</si>
  <si>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</si>
  <si>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</si>
  <si>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</si>
  <si>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</si>
  <si>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</si>
  <si>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</si>
  <si>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</si>
  <si>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</si>
  <si>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</si>
  <si>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</si>
  <si>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</si>
  <si>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</si>
  <si>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</si>
  <si>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</si>
  <si>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</si>
  <si>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</si>
  <si>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</si>
  <si>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</si>
  <si>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</si>
  <si>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</si>
  <si>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</si>
  <si>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</si>
  <si>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</si>
  <si>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</si>
  <si>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</si>
  <si>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</si>
  <si>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</si>
  <si>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</si>
  <si>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</si>
  <si>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</si>
  <si>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</si>
  <si>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</si>
  <si>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</si>
  <si>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</si>
  <si>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</si>
  <si>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</si>
  <si>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</si>
  <si>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</si>
  <si>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</si>
  <si>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</si>
  <si>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</si>
  <si>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</si>
  <si>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</si>
  <si>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</si>
  <si>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</si>
  <si>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</si>
  <si>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</si>
  <si>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</si>
  <si>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</si>
  <si>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</si>
  <si>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</si>
  <si>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</si>
  <si>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</si>
  <si>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</si>
  <si>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</si>
  <si>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</si>
  <si>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</si>
  <si>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</si>
  <si>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</si>
  <si>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</si>
  <si>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</si>
  <si>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</si>
  <si>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</si>
  <si>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</si>
  <si>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</si>
  <si>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</si>
  <si>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</si>
  <si>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</si>
  <si>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</si>
  <si>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</si>
  <si>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</si>
  <si>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</si>
  <si>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</si>
  <si>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</si>
  <si>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</si>
  <si>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</si>
  <si>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</si>
  <si>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</si>
  <si>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</si>
  <si>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</si>
  <si>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</si>
  <si>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</si>
  <si>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</si>
  <si>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</si>
  <si>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</si>
  <si>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</si>
  <si>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</si>
  <si>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</si>
  <si>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</si>
  <si>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</si>
  <si>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</si>
  <si>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</si>
  <si>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</si>
  <si>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</si>
  <si>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</si>
  <si>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</si>
  <si>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</si>
  <si>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</si>
  <si>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</si>
  <si>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</si>
  <si>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</si>
  <si>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</si>
  <si>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</si>
  <si>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</si>
  <si>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</si>
  <si>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</si>
  <si>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</si>
  <si>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</si>
  <si>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</si>
  <si>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</si>
  <si>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</si>
  <si>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</si>
  <si>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</si>
  <si>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</si>
  <si>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</si>
  <si>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</si>
  <si>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</si>
  <si>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</si>
  <si>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</si>
  <si>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</si>
  <si>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</si>
  <si>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</si>
  <si>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</si>
  <si>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</si>
  <si>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</si>
  <si>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</si>
  <si>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</si>
  <si>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</si>
  <si>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</si>
  <si>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</si>
  <si>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</si>
  <si>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</si>
  <si>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</si>
  <si>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</si>
  <si>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</si>
  <si>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</si>
  <si>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</si>
  <si>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</si>
  <si>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</si>
  <si>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</si>
  <si>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</si>
  <si>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</si>
  <si>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</si>
  <si>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</si>
  <si>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</si>
  <si>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</si>
  <si>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</si>
  <si>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</si>
  <si>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</si>
  <si>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</si>
  <si>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</si>
  <si>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</si>
  <si>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</si>
  <si>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</si>
  <si>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</si>
  <si>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</si>
  <si>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</si>
  <si>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</si>
  <si>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</si>
  <si>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</si>
  <si>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</si>
  <si>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</si>
  <si>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</si>
  <si>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</si>
  <si>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</si>
  <si>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</si>
  <si>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</si>
  <si>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</si>
  <si>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</si>
  <si>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</si>
  <si>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</si>
  <si>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</si>
  <si>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</si>
  <si>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</si>
  <si>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</si>
  <si>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</si>
  <si>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</si>
  <si>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</si>
  <si>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</si>
  <si>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</si>
  <si>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</si>
  <si>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</si>
  <si>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</si>
  <si>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</si>
  <si>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</si>
  <si>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</si>
  <si>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</si>
  <si>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</si>
  <si>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</si>
  <si>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</si>
  <si>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</si>
  <si>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</si>
  <si>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</si>
  <si>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</si>
  <si>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</si>
  <si>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</si>
  <si>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</si>
  <si>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</si>
  <si>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</si>
  <si>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</si>
  <si>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</si>
  <si>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</si>
  <si>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</si>
  <si>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</si>
  <si>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</si>
  <si>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</si>
  <si>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</si>
  <si>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</si>
  <si>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</si>
  <si>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</si>
  <si>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</si>
  <si>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</si>
  <si>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</si>
  <si>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</si>
  <si>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</si>
  <si>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</si>
  <si>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</si>
  <si>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</si>
  <si>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</si>
  <si>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</si>
  <si>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</si>
  <si>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</si>
  <si>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</si>
  <si>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</si>
  <si>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</si>
  <si>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</si>
  <si>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</si>
  <si>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</si>
  <si>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</si>
  <si>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</si>
  <si>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</si>
  <si>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</si>
  <si>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</si>
  <si>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</si>
  <si>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</si>
  <si>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096</t>
  </si>
  <si>
    <t>DIGNO EFRAIN MOSQUERA IBARGUEN</t>
  </si>
  <si>
    <t>DIGNO ENFRAIN MOSQUERA  IBARGUEN</t>
  </si>
  <si>
    <t>021</t>
  </si>
  <si>
    <t>19/01/2015</t>
  </si>
  <si>
    <t>31/12/2015</t>
  </si>
  <si>
    <t>31/10/2016</t>
  </si>
  <si>
    <t>069</t>
  </si>
  <si>
    <t>070</t>
  </si>
  <si>
    <t>30/01/2016</t>
  </si>
  <si>
    <t>095</t>
  </si>
  <si>
    <t>19/01/2019</t>
  </si>
  <si>
    <t>30/12/2019</t>
  </si>
  <si>
    <t>22/01/2019</t>
  </si>
  <si>
    <t>106</t>
  </si>
  <si>
    <t>23/01/2014</t>
  </si>
  <si>
    <t>30/01/2015</t>
  </si>
  <si>
    <t>110</t>
  </si>
  <si>
    <t>21/01/2019</t>
  </si>
  <si>
    <t>23/12/2019</t>
  </si>
  <si>
    <t>124</t>
  </si>
  <si>
    <t>125</t>
  </si>
  <si>
    <t>139</t>
  </si>
  <si>
    <t>15/12/2018</t>
  </si>
  <si>
    <t>197</t>
  </si>
  <si>
    <t>31/07/2014</t>
  </si>
  <si>
    <t>251</t>
  </si>
  <si>
    <t>31/03/2020</t>
  </si>
  <si>
    <t>252</t>
  </si>
  <si>
    <t>27/10/2017</t>
  </si>
  <si>
    <t>31/07/2018</t>
  </si>
  <si>
    <t>271</t>
  </si>
  <si>
    <t>362</t>
  </si>
  <si>
    <t>01/12/2017</t>
  </si>
  <si>
    <t>396</t>
  </si>
  <si>
    <t>20/12/2012</t>
  </si>
  <si>
    <t>31/10/2017</t>
  </si>
  <si>
    <t>448</t>
  </si>
  <si>
    <t>460</t>
  </si>
  <si>
    <t>01/11/2016</t>
  </si>
  <si>
    <t>461</t>
  </si>
  <si>
    <t>473</t>
  </si>
  <si>
    <t>521</t>
  </si>
  <si>
    <t>15/12/2017</t>
  </si>
  <si>
    <t xml:space="preserve">Atender  a la primera infancia en el amrco de la estrategia de Cero a Siempre, de conformidad con las directrices,  lineamientos y parametros establecidos por el ICBF, asi como  regular las relaciones entre las partes derivadas de la entrega de  aportes del ICBF en la entidad administradora del servicio, para  que este asuma con su personal y bajo su exlusiva responsabilidad dicha atencion. </t>
  </si>
  <si>
    <t xml:space="preserve">ATENDER A LA PRIMERA INFANCIA  EN EL MARCO DE LA ESTRATEGIA DE "CERO A SIEMPRE", ESPECIFICAMENTE A LOS NIÑOS Y NIÑAS MENORES DE CINCO (5) AÑOS DE FAMILIAS EN SITUACION DE VULNERABIILIDAD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</si>
  <si>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</si>
  <si>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 xml:space="preserve">Prestar el servicio de desarrollo infantil  en medio familiar - DIMF- de conformidad con el manual operativo de la modalidad familiar  y las directrices  establecidas por el ICBF, en armonia con la politica  de estado para el desarrollo integral de la primera infancia de cero a siempre.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</si>
  <si>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asi como regular las relaciones entre las partes derivadas de la entrega de aportes delñ ICBF a la entidad administradora  del servicio en la modalidad de  hogares comunitarios de Bienestar  en las siguientes formas de atencion:  familiares, multiples,  grupales, empresariales, jardines sociales y en la modalidad FAMI. </t>
  </si>
  <si>
    <t xml:space="preserve">Prestar el servicio  de centros de desarrollo infantil  CDI y desarrolllo  infantil en emdio familiar DiMF de conformidad  con el manual operativo de la modalidad institucional y familiar y las directrices establecidas por el ICBF, en armonia con la politica de estado para el desarrollo integral de la primera infancia de cero a siempre. </t>
  </si>
  <si>
    <t xml:space="preserve">Prestar el servicio de hogares infantiles HI de conformidad con el manual  operativo de  la  modalidad  institucional   y las directrices establecidas   por  el  ICBF en armonia de la  politica de estado para  desarrollo integral  de  la  primera infancia  de cero a  siempre. </t>
  </si>
  <si>
    <t xml:space="preserve">Prestar el servicio  de Hogares Infantiles - HI- de conformidad con el manual operativo de la modalidad institucional y las directrices establecidas por el ICBF, en armonia con la politica de estado para el desarrollo integral de la priemra infancia de Cero a Siempre. </t>
  </si>
  <si>
    <t xml:space="preserve">prestar el servicio de atencion integral  a niños, niñas menores de 5 años  y  mujeres gestantes, en el amrco de la politica de estado para el desarrollo integral a la primera infancia de "cero a siempre"  de conformidad  con las directrices, lineamientos y parametros establecidos  por el ICBF en la siguiente forma de atencion:  HOGARES COMUNITARIOS DE BIENESTAR AGRUPADO, FAMILIAR Y FAMI. </t>
  </si>
  <si>
    <t xml:space="preserve">Prestar el servicio de atencion integral a niños y niñas  menores  (5) años o hasta  su ingreso al grado de transicicion, con el  fin de promover el desarrollo integral de la primera infancia, de  conformidad  con le manual operativo de la modalidad institucional y las directrices establecidas por el ICBF en el marco de la politica de estado  para el desarrollo integral  de la primera infancia "De cero a siempre" en el servicio   Hogares Infantiles. </t>
  </si>
  <si>
    <t>Prestar el servicio  en hogares comunitarios de  bienestar: HCB familiar, HCB FAMI y HCB agrupado. De conformidad  cpm ñas directrices, linamientos y parametros establecidos por el ICBF, en armonia  con la politica  de estado para el desarrollo integral de la primera infancia de cero a siempre.</t>
  </si>
  <si>
    <t>Prestar el servicio  en hogares comunitarios de  bienestar: HCB familiar, HCB FAMI. De conformidad  con las directrices, linamientos y parametros establecidos por el ICBF, en armonia  con la politica  de estado para el desarrollo integral de la primera infancia de cero a siempre.</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</si>
  <si>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Desarrollo infantil en Medio Familiar”.</t>
  </si>
  <si>
    <t xml:space="preserve">Prestar el servicio de eduacion  inicial  en el marco  de la  atencion integral a niños y niñas  menores  (5) años o hasta  su ingreso al grado de transicicion, de  conformidad  con  los manuales  operativos  de la modalidad  y las directrices establecidas por el ICBF en armonia   con la  politica de estado  para el desarrollo integral  de la primera infancia "De cero a siempre" en el servicio   Centro de desarrollo infantil. </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</si>
  <si>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t>
  </si>
  <si>
    <t xml:space="preserve">Prestar el servicio de atencion,  educacion  inicial y cuidado a niños, niñas menores de cinco (5) años o hasta  su ingreso al grado transicion, con el fin  de promover el desarrolllo integral de la primera infancia con calidad de conformidad con los lineamientos, el manual operativo las directrices, parametros y estandares  establecidos por el ICBF, en el marco de la estrategia de atencion integral  de cero a simepre. </t>
  </si>
  <si>
    <t xml:space="preserve">ANTENDER  A LA PRIMERA INFANCIA  EN EL AMRCO DE LA ESTRATEGIA  DE "CERO A SIEMPRE",  ESPECIFICAMENTE A LOS NIÑOS Y NIÑAS MENORES DE  CINCO (5) AÑOS DE FAMILIAS EN SITUACION DE VULNERABILIDAD DE CONFORMIDAD CON LAS DIRECTRICES, LINEMIANETOIS Y PARAMETROS ESTABLECIDOS POR EL ICBF,  EN LAS SIGUIENTES FORMAS DE ATENCION: HOGARES COMUNITARIOS DE BIENESTAR  TRADICIONALES, FAMILIARES, MULTIPLES, AGRUPADOS, EMPRESARIALES, JARDINES SOCIALES, FAMI, Y HOGARES COMUNITARIOS INTEGRALES.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</si>
  <si>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</si>
  <si>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Centro de desarrollo infantil. </t>
  </si>
  <si>
    <t xml:space="preserve">ICBF </t>
  </si>
  <si>
    <t>195</t>
  </si>
  <si>
    <t>29/03/2020</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</si>
  <si>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t>
  </si>
  <si>
    <t>Carrera 3 Con Calle 23 Esquina ED. BALCONES DEL ATRATO OFICINA 303 – Barrio YESQUITA- QUIBDO CHOCÓ</t>
  </si>
  <si>
    <t>funserrania@hotmail.com</t>
  </si>
  <si>
    <t>3146593014</t>
  </si>
  <si>
    <t>15/12/2016</t>
  </si>
  <si>
    <t>538</t>
  </si>
  <si>
    <t>31/10/2018</t>
  </si>
  <si>
    <t xml:space="preserve">Prestar el servicio de atencion educacion inicial y cuidados a niños y niñas menores de cinco años, o hasta su ingreso al grado de transicion con el fin de promover el desarrollo integral a la primera infancia con calidad, de conformidad con el lineamiento, el manual operativo, las directrices establecidas por el ICBF, en el marco de la politica de estado para el desarollo integral de la primera infancia de cero a siempre, en el servicio de desarrollo infantil en medio familiar </t>
  </si>
  <si>
    <t xml:space="preserve">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administrodora de servicios en la modalidad de hogares comumitarios de bienestar en las siguientes formas de atencion: familiares, multiples, grupales, empresariales  </t>
  </si>
  <si>
    <t>Prestar el servicio de educación inicial  en el marco de la atención integral a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hogares infantiles”.</t>
  </si>
  <si>
    <t>317</t>
  </si>
  <si>
    <t>318</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</si>
  <si>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 de cero a siempre.</t>
  </si>
  <si>
    <t>434</t>
  </si>
  <si>
    <t>472</t>
  </si>
  <si>
    <t>Prestar el servicio de atencion,   eduacion inicial y cuidado a  niños y niñas  menores  (5) años o hasta  su ingreso al grado de transicicion, con el  fin de promover el desarrollo integral de la primera infancia con calidad, de  conformidad  con los lineamientos, el  manual operativo,  las directrices  parametros y estandares establecidas por el ICBF en el marco de la estrategia de atencion integral de cero a siempre.</t>
  </si>
  <si>
    <t>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</si>
  <si>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2021-27-27001642020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</si>
  <si>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</si>
  <si>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102</t>
  </si>
  <si>
    <t>107</t>
  </si>
  <si>
    <t>122</t>
  </si>
  <si>
    <t>156</t>
  </si>
  <si>
    <t>198</t>
  </si>
  <si>
    <t>18/10/2018</t>
  </si>
  <si>
    <t>30/11/2018</t>
  </si>
  <si>
    <t>272</t>
  </si>
  <si>
    <t>361</t>
  </si>
  <si>
    <t>07/12/2018</t>
  </si>
  <si>
    <t xml:space="preserve">Prestar el servicio de  atencion , educacion  inicial y cuidado a niños,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seimpre, asi como regular las relaciones entre las partes derivadas de la entrega de aporteds del ICBF a la entidad administradora de servicio, para que este asuma con su personal y bajo su exclusiva responsabilidad dicha atencion. </t>
  </si>
  <si>
    <t>194</t>
  </si>
  <si>
    <t>Prestar  los servicios para la atencion  a la primera infancia en los hogares comunitarios de bienestar HCB , de conformidad con el manual operativo de la modalidad  comunitaria y el servicio  HCB  Familiar  mujer e infancia FAMI,  de conformidad  con el manual  operativo de la modalidad familiar, el lineamiento tecnico para  la atencion a la primera infancia y las directrices establecidas  por el ICBF en armonia con la politica  de estado para el desarrollo integral de la primera infancia.</t>
  </si>
  <si>
    <t>147</t>
  </si>
  <si>
    <t>159</t>
  </si>
  <si>
    <t xml:space="preserve">Prestar los servicios de educacion inicial en el marco de la atencion integral en desarrollo  infantil en medio familiar DIMF, de conformidad con el Manual Operativo de la Modalidades isntitucional y familiar, el lineamiento tecnico para la atencion a la primera infancia y las directrices establecidas por el ICBF, en armonia con la politica de estado para el desarrollo integral de la primera infancia de cero a siempre. </t>
  </si>
  <si>
    <t xml:space="preserve">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</si>
  <si>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SAN JOSE DEL PALMAR</t>
  </si>
  <si>
    <t>268</t>
  </si>
  <si>
    <t>269</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</si>
  <si>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hogares infantiles. </t>
  </si>
  <si>
    <t xml:space="preserve">MEDIO BAUDO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</si>
</sst>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7" zoomScale="80" zoomScaleNormal="80" zoomScaleSheetLayoutView="40" zoomScalePageLayoutView="40" workbookViewId="0">
      <selection activeCell="F114" sqref="F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2759</v>
      </c>
      <c r="D15" s="35"/>
      <c r="E15" s="35"/>
      <c r="F15" s="5"/>
      <c r="G15" s="32" t="s">
        <v>1168</v>
      </c>
      <c r="H15" s="102" t="s">
        <v>628</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900252699</v>
      </c>
      <c r="C20" s="5"/>
      <c r="D20" s="72"/>
      <c r="E20" s="5"/>
      <c r="F20" s="5"/>
      <c r="G20" s="5"/>
      <c r="H20" s="241"/>
      <c r="I20" s="146" t="s">
        <v>628</v>
      </c>
      <c r="J20" s="147" t="s">
        <v>655</v>
      </c>
      <c r="K20" s="148">
        <v>381857500</v>
      </c>
      <c r="L20" s="149">
        <v>44197</v>
      </c>
      <c r="M20" s="149">
        <v>44561</v>
      </c>
      <c r="N20" s="132">
        <f>+(M20-L20)/30</f>
        <v>12.133333333333333</v>
      </c>
      <c r="O20" s="135"/>
      <c r="U20" s="131"/>
      <c r="V20" s="104">
        <f ca="1">NOW()</f>
        <v>44193.564772569443</v>
      </c>
      <c r="W20" s="104">
        <f ca="1">NOW()</f>
        <v>44193.564772569443</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SERRANIA</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2760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2739</v>
      </c>
      <c r="C48" s="111" t="s">
        <v>31</v>
      </c>
      <c r="D48" s="109" t="s">
        <v>2676</v>
      </c>
      <c r="E48" s="142" t="s">
        <v>2689</v>
      </c>
      <c r="F48" s="142" t="s">
        <v>2688</v>
      </c>
      <c r="G48" s="157">
        <f>IF(AND(E48&lt;&gt;"",F48&lt;&gt;""),((F48-E48)/30),"")</f>
        <v>11.4</v>
      </c>
      <c r="H48" s="113" t="s">
        <v>2723</v>
      </c>
      <c r="I48" s="112" t="s">
        <v>628</v>
      </c>
      <c r="J48" s="112" t="s">
        <v>655</v>
      </c>
      <c r="K48" s="115">
        <v>1306718662</v>
      </c>
      <c r="L48" s="114" t="s">
        <v>1148</v>
      </c>
      <c r="M48" s="116">
        <v>1</v>
      </c>
      <c r="N48" s="114" t="s">
        <v>1151</v>
      </c>
      <c r="O48" s="114" t="s">
        <v>1148</v>
      </c>
      <c r="P48" s="77"/>
    </row>
    <row r="49" spans="1:16" s="6" customFormat="1" ht="24.75" customHeight="1" x14ac:dyDescent="0.25">
      <c r="A49" s="140">
        <v>2</v>
      </c>
      <c r="B49" s="119" t="s">
        <v>2739</v>
      </c>
      <c r="C49" s="121" t="s">
        <v>31</v>
      </c>
      <c r="D49" s="109" t="s">
        <v>2761</v>
      </c>
      <c r="E49" s="142">
        <v>42399</v>
      </c>
      <c r="F49" s="142">
        <v>42674</v>
      </c>
      <c r="G49" s="157">
        <f t="shared" ref="G49:G50" si="2">IF(AND(E49&lt;&gt;"",F49&lt;&gt;""),((F49-E49)/30),"")</f>
        <v>9.1666666666666661</v>
      </c>
      <c r="H49" s="113" t="s">
        <v>2771</v>
      </c>
      <c r="I49" s="112" t="s">
        <v>628</v>
      </c>
      <c r="J49" s="112" t="s">
        <v>655</v>
      </c>
      <c r="K49" s="115">
        <v>231502628</v>
      </c>
      <c r="L49" s="121" t="s">
        <v>1148</v>
      </c>
      <c r="M49" s="116">
        <v>1</v>
      </c>
      <c r="N49" s="114" t="s">
        <v>2634</v>
      </c>
      <c r="O49" s="114" t="s">
        <v>1148</v>
      </c>
      <c r="P49" s="77"/>
    </row>
    <row r="50" spans="1:16" s="6" customFormat="1" ht="24.75" customHeight="1" x14ac:dyDescent="0.25">
      <c r="A50" s="140">
        <v>3</v>
      </c>
      <c r="B50" s="119" t="s">
        <v>2739</v>
      </c>
      <c r="C50" s="121" t="s">
        <v>31</v>
      </c>
      <c r="D50" s="118" t="s">
        <v>2762</v>
      </c>
      <c r="E50" s="142" t="s">
        <v>2685</v>
      </c>
      <c r="F50" s="142" t="s">
        <v>2682</v>
      </c>
      <c r="G50" s="157">
        <f t="shared" si="2"/>
        <v>9.1666666666666661</v>
      </c>
      <c r="H50" s="119" t="s">
        <v>2724</v>
      </c>
      <c r="I50" s="118" t="s">
        <v>628</v>
      </c>
      <c r="J50" s="112" t="s">
        <v>655</v>
      </c>
      <c r="K50" s="120">
        <v>138426444</v>
      </c>
      <c r="L50" s="121" t="s">
        <v>1148</v>
      </c>
      <c r="M50" s="116">
        <v>1</v>
      </c>
      <c r="N50" s="121" t="s">
        <v>27</v>
      </c>
      <c r="O50" s="121" t="s">
        <v>1148</v>
      </c>
      <c r="P50" s="77"/>
    </row>
    <row r="51" spans="1:16" s="6" customFormat="1" ht="24.75" customHeight="1" outlineLevel="1" x14ac:dyDescent="0.25">
      <c r="A51" s="140">
        <v>4</v>
      </c>
      <c r="B51" s="119" t="s">
        <v>2739</v>
      </c>
      <c r="C51" s="121" t="s">
        <v>31</v>
      </c>
      <c r="D51" s="118" t="s">
        <v>2763</v>
      </c>
      <c r="E51" s="142" t="s">
        <v>2694</v>
      </c>
      <c r="F51" s="142" t="s">
        <v>2695</v>
      </c>
      <c r="G51" s="157">
        <f t="shared" ref="G51:G107" si="3">IF(AND(E51&lt;&gt;"",F51&lt;&gt;""),((F51-E51)/30),"")</f>
        <v>11.2</v>
      </c>
      <c r="H51" s="119" t="s">
        <v>2726</v>
      </c>
      <c r="I51" s="118" t="s">
        <v>628</v>
      </c>
      <c r="J51" s="112" t="s">
        <v>655</v>
      </c>
      <c r="K51" s="120">
        <v>349145883</v>
      </c>
      <c r="L51" s="121" t="s">
        <v>1148</v>
      </c>
      <c r="M51" s="116">
        <v>1</v>
      </c>
      <c r="N51" s="121" t="s">
        <v>1151</v>
      </c>
      <c r="O51" s="121" t="s">
        <v>1148</v>
      </c>
      <c r="P51" s="77"/>
    </row>
    <row r="52" spans="1:16" s="7" customFormat="1" ht="24.75" customHeight="1" outlineLevel="1" x14ac:dyDescent="0.25">
      <c r="A52" s="141">
        <v>5</v>
      </c>
      <c r="B52" s="119" t="s">
        <v>2739</v>
      </c>
      <c r="C52" s="121" t="s">
        <v>31</v>
      </c>
      <c r="D52" s="118" t="s">
        <v>2764</v>
      </c>
      <c r="E52" s="142">
        <v>43307</v>
      </c>
      <c r="F52" s="142">
        <v>43449</v>
      </c>
      <c r="G52" s="157">
        <f t="shared" si="3"/>
        <v>4.7333333333333334</v>
      </c>
      <c r="H52" s="119" t="s">
        <v>2728</v>
      </c>
      <c r="I52" s="118" t="s">
        <v>628</v>
      </c>
      <c r="J52" s="112" t="s">
        <v>655</v>
      </c>
      <c r="K52" s="120">
        <v>518335445</v>
      </c>
      <c r="L52" s="121" t="s">
        <v>1148</v>
      </c>
      <c r="M52" s="116">
        <v>1</v>
      </c>
      <c r="N52" s="121" t="s">
        <v>27</v>
      </c>
      <c r="O52" s="121" t="s">
        <v>1148</v>
      </c>
      <c r="P52" s="78"/>
    </row>
    <row r="53" spans="1:16" s="7" customFormat="1" ht="24.75" customHeight="1" outlineLevel="1" x14ac:dyDescent="0.25">
      <c r="A53" s="141">
        <v>6</v>
      </c>
      <c r="B53" s="119" t="s">
        <v>2739</v>
      </c>
      <c r="C53" s="121" t="s">
        <v>31</v>
      </c>
      <c r="D53" s="118" t="s">
        <v>2765</v>
      </c>
      <c r="E53" s="142" t="s">
        <v>2766</v>
      </c>
      <c r="F53" s="142" t="s">
        <v>2767</v>
      </c>
      <c r="G53" s="157">
        <f t="shared" si="3"/>
        <v>1.4333333333333333</v>
      </c>
      <c r="H53" s="119" t="s">
        <v>2723</v>
      </c>
      <c r="I53" s="118" t="s">
        <v>628</v>
      </c>
      <c r="J53" s="112" t="s">
        <v>655</v>
      </c>
      <c r="K53" s="120">
        <v>135770771</v>
      </c>
      <c r="L53" s="121" t="s">
        <v>1148</v>
      </c>
      <c r="M53" s="116">
        <v>1</v>
      </c>
      <c r="N53" s="121" t="s">
        <v>1151</v>
      </c>
      <c r="O53" s="121" t="s">
        <v>1148</v>
      </c>
      <c r="P53" s="78"/>
    </row>
    <row r="54" spans="1:16" s="7" customFormat="1" ht="24.75" customHeight="1" outlineLevel="1" x14ac:dyDescent="0.25">
      <c r="A54" s="141">
        <v>7</v>
      </c>
      <c r="B54" s="119" t="s">
        <v>2739</v>
      </c>
      <c r="C54" s="121" t="s">
        <v>31</v>
      </c>
      <c r="D54" s="118" t="s">
        <v>2704</v>
      </c>
      <c r="E54" s="142" t="s">
        <v>2699</v>
      </c>
      <c r="F54" s="142" t="s">
        <v>2703</v>
      </c>
      <c r="G54" s="157">
        <f t="shared" si="3"/>
        <v>15.733333333333333</v>
      </c>
      <c r="H54" s="119" t="s">
        <v>2731</v>
      </c>
      <c r="I54" s="118" t="s">
        <v>628</v>
      </c>
      <c r="J54" s="112" t="s">
        <v>655</v>
      </c>
      <c r="K54" s="120">
        <v>1245544264</v>
      </c>
      <c r="L54" s="121" t="s">
        <v>1148</v>
      </c>
      <c r="M54" s="116">
        <v>1</v>
      </c>
      <c r="N54" s="121" t="s">
        <v>2634</v>
      </c>
      <c r="O54" s="121" t="s">
        <v>1148</v>
      </c>
      <c r="P54" s="78"/>
    </row>
    <row r="55" spans="1:16" s="7" customFormat="1" ht="24.75" customHeight="1" outlineLevel="1" x14ac:dyDescent="0.25">
      <c r="A55" s="141">
        <v>8</v>
      </c>
      <c r="B55" s="119" t="s">
        <v>2739</v>
      </c>
      <c r="C55" s="121" t="s">
        <v>31</v>
      </c>
      <c r="D55" s="118" t="s">
        <v>2768</v>
      </c>
      <c r="E55" s="142">
        <v>43035</v>
      </c>
      <c r="F55" s="142">
        <v>43404</v>
      </c>
      <c r="G55" s="157">
        <f t="shared" si="3"/>
        <v>12.3</v>
      </c>
      <c r="H55" s="119" t="s">
        <v>2729</v>
      </c>
      <c r="I55" s="118" t="s">
        <v>628</v>
      </c>
      <c r="J55" s="112" t="s">
        <v>655</v>
      </c>
      <c r="K55" s="120">
        <v>370195713</v>
      </c>
      <c r="L55" s="121" t="s">
        <v>1148</v>
      </c>
      <c r="M55" s="116">
        <v>1</v>
      </c>
      <c r="N55" s="121" t="s">
        <v>27</v>
      </c>
      <c r="O55" s="121" t="s">
        <v>26</v>
      </c>
      <c r="P55" s="78"/>
    </row>
    <row r="56" spans="1:16" s="7" customFormat="1" ht="24.75" customHeight="1" outlineLevel="1" x14ac:dyDescent="0.25">
      <c r="A56" s="141">
        <v>9</v>
      </c>
      <c r="B56" s="119" t="s">
        <v>2739</v>
      </c>
      <c r="C56" s="121" t="s">
        <v>31</v>
      </c>
      <c r="D56" s="118" t="s">
        <v>2769</v>
      </c>
      <c r="E56" s="142">
        <v>43070</v>
      </c>
      <c r="F56" s="142">
        <v>43404</v>
      </c>
      <c r="G56" s="157">
        <f t="shared" si="3"/>
        <v>11.133333333333333</v>
      </c>
      <c r="H56" s="119" t="s">
        <v>2732</v>
      </c>
      <c r="I56" s="118" t="s">
        <v>628</v>
      </c>
      <c r="J56" s="112" t="s">
        <v>655</v>
      </c>
      <c r="K56" s="120">
        <v>875823351</v>
      </c>
      <c r="L56" s="121" t="s">
        <v>1148</v>
      </c>
      <c r="M56" s="116">
        <v>1</v>
      </c>
      <c r="N56" s="121" t="s">
        <v>27</v>
      </c>
      <c r="O56" s="121" t="s">
        <v>26</v>
      </c>
      <c r="P56" s="78"/>
    </row>
    <row r="57" spans="1:16" s="7" customFormat="1" ht="24.75" customHeight="1" outlineLevel="1" x14ac:dyDescent="0.25">
      <c r="A57" s="141">
        <v>10</v>
      </c>
      <c r="B57" s="119" t="s">
        <v>2739</v>
      </c>
      <c r="C57" s="121" t="s">
        <v>31</v>
      </c>
      <c r="D57" s="118" t="s">
        <v>2755</v>
      </c>
      <c r="E57" s="142" t="s">
        <v>2682</v>
      </c>
      <c r="F57" s="142" t="s">
        <v>2712</v>
      </c>
      <c r="G57" s="157">
        <f t="shared" si="3"/>
        <v>12.166666666666666</v>
      </c>
      <c r="H57" s="119" t="s">
        <v>2757</v>
      </c>
      <c r="I57" s="118" t="s">
        <v>628</v>
      </c>
      <c r="J57" s="63" t="s">
        <v>655</v>
      </c>
      <c r="K57" s="120">
        <v>285077515</v>
      </c>
      <c r="L57" s="121" t="s">
        <v>1148</v>
      </c>
      <c r="M57" s="116">
        <v>1</v>
      </c>
      <c r="N57" s="121" t="s">
        <v>27</v>
      </c>
      <c r="O57" s="121" t="s">
        <v>1148</v>
      </c>
      <c r="P57" s="78"/>
    </row>
    <row r="58" spans="1:16" s="7" customFormat="1" ht="24.75" customHeight="1" outlineLevel="1" x14ac:dyDescent="0.25">
      <c r="A58" s="141">
        <v>11</v>
      </c>
      <c r="B58" s="119" t="s">
        <v>2739</v>
      </c>
      <c r="C58" s="121" t="s">
        <v>31</v>
      </c>
      <c r="D58" s="118" t="s">
        <v>2756</v>
      </c>
      <c r="E58" s="142" t="s">
        <v>2715</v>
      </c>
      <c r="F58" s="142" t="s">
        <v>2706</v>
      </c>
      <c r="G58" s="157">
        <f t="shared" si="3"/>
        <v>21.233333333333334</v>
      </c>
      <c r="H58" s="119" t="s">
        <v>2758</v>
      </c>
      <c r="I58" s="118" t="s">
        <v>628</v>
      </c>
      <c r="J58" s="63" t="s">
        <v>655</v>
      </c>
      <c r="K58" s="120">
        <v>233603589</v>
      </c>
      <c r="L58" s="121" t="s">
        <v>1148</v>
      </c>
      <c r="M58" s="116">
        <v>1</v>
      </c>
      <c r="N58" s="121" t="s">
        <v>27</v>
      </c>
      <c r="O58" s="121" t="s">
        <v>1148</v>
      </c>
      <c r="P58" s="78"/>
    </row>
    <row r="59" spans="1:16" s="7" customFormat="1" ht="24.75" customHeight="1" outlineLevel="1" x14ac:dyDescent="0.25">
      <c r="A59" s="141">
        <v>12</v>
      </c>
      <c r="B59" s="119" t="s">
        <v>2739</v>
      </c>
      <c r="C59" s="121" t="s">
        <v>31</v>
      </c>
      <c r="D59" s="118">
        <v>201</v>
      </c>
      <c r="E59" s="142">
        <v>43392</v>
      </c>
      <c r="F59" s="142" t="s">
        <v>2770</v>
      </c>
      <c r="G59" s="157">
        <f t="shared" si="3"/>
        <v>1.6333333333333333</v>
      </c>
      <c r="H59" s="119" t="s">
        <v>2751</v>
      </c>
      <c r="I59" s="118" t="s">
        <v>628</v>
      </c>
      <c r="J59" s="63" t="s">
        <v>655</v>
      </c>
      <c r="K59" s="120">
        <v>34585497</v>
      </c>
      <c r="L59" s="121" t="s">
        <v>1148</v>
      </c>
      <c r="M59" s="116">
        <v>1</v>
      </c>
      <c r="N59" s="121" t="s">
        <v>2634</v>
      </c>
      <c r="O59" s="121" t="s">
        <v>1148</v>
      </c>
      <c r="P59" s="78"/>
    </row>
    <row r="60" spans="1:16" s="7" customFormat="1" ht="24.75" customHeight="1" outlineLevel="1" x14ac:dyDescent="0.25">
      <c r="A60" s="141">
        <v>13</v>
      </c>
      <c r="B60" s="119" t="s">
        <v>2739</v>
      </c>
      <c r="C60" s="121" t="s">
        <v>31</v>
      </c>
      <c r="D60" s="118" t="s">
        <v>2772</v>
      </c>
      <c r="E60" s="142">
        <v>43919</v>
      </c>
      <c r="F60" s="142">
        <v>44165</v>
      </c>
      <c r="G60" s="157">
        <f t="shared" si="3"/>
        <v>8.1999999999999993</v>
      </c>
      <c r="H60" s="119" t="s">
        <v>2773</v>
      </c>
      <c r="I60" s="118" t="s">
        <v>628</v>
      </c>
      <c r="J60" s="63" t="s">
        <v>655</v>
      </c>
      <c r="K60" s="120">
        <v>1880870477</v>
      </c>
      <c r="L60" s="121" t="s">
        <v>1148</v>
      </c>
      <c r="M60" s="116">
        <v>1</v>
      </c>
      <c r="N60" s="121" t="s">
        <v>2634</v>
      </c>
      <c r="O60" s="121" t="s">
        <v>1148</v>
      </c>
      <c r="P60" s="78"/>
    </row>
    <row r="61" spans="1:16" s="7" customFormat="1" ht="24.75" customHeight="1" outlineLevel="1" x14ac:dyDescent="0.25">
      <c r="A61" s="141">
        <v>14</v>
      </c>
      <c r="B61" s="119" t="s">
        <v>2739</v>
      </c>
      <c r="C61" s="121" t="s">
        <v>31</v>
      </c>
      <c r="D61" s="118" t="s">
        <v>2774</v>
      </c>
      <c r="E61" s="142">
        <v>43888</v>
      </c>
      <c r="F61" s="142">
        <v>44196</v>
      </c>
      <c r="G61" s="157">
        <f t="shared" si="3"/>
        <v>10.266666666666667</v>
      </c>
      <c r="H61" s="119" t="s">
        <v>2776</v>
      </c>
      <c r="I61" s="118" t="s">
        <v>628</v>
      </c>
      <c r="J61" s="63" t="s">
        <v>655</v>
      </c>
      <c r="K61" s="120">
        <v>1309611705</v>
      </c>
      <c r="L61" s="121" t="s">
        <v>26</v>
      </c>
      <c r="M61" s="116">
        <v>0.34</v>
      </c>
      <c r="N61" s="121" t="s">
        <v>1151</v>
      </c>
      <c r="O61" s="121" t="s">
        <v>1148</v>
      </c>
      <c r="P61" s="78"/>
    </row>
    <row r="62" spans="1:16" s="7" customFormat="1" ht="24.75" customHeight="1" outlineLevel="1" x14ac:dyDescent="0.25">
      <c r="A62" s="141">
        <v>15</v>
      </c>
      <c r="B62" s="119" t="s">
        <v>2739</v>
      </c>
      <c r="C62" s="121" t="s">
        <v>31</v>
      </c>
      <c r="D62" s="118" t="s">
        <v>2775</v>
      </c>
      <c r="E62" s="142">
        <v>43888</v>
      </c>
      <c r="F62" s="142">
        <v>44196</v>
      </c>
      <c r="G62" s="157">
        <f t="shared" si="3"/>
        <v>10.266666666666667</v>
      </c>
      <c r="H62" s="119" t="s">
        <v>2777</v>
      </c>
      <c r="I62" s="118" t="s">
        <v>628</v>
      </c>
      <c r="J62" s="63" t="s">
        <v>2778</v>
      </c>
      <c r="K62" s="120">
        <v>380360597</v>
      </c>
      <c r="L62" s="121" t="s">
        <v>26</v>
      </c>
      <c r="M62" s="116">
        <v>0.34</v>
      </c>
      <c r="N62" s="121" t="s">
        <v>1151</v>
      </c>
      <c r="O62" s="121" t="s">
        <v>1148</v>
      </c>
      <c r="P62" s="78"/>
    </row>
    <row r="63" spans="1:16" s="7" customFormat="1" ht="24.75" customHeight="1" outlineLevel="1" x14ac:dyDescent="0.25">
      <c r="A63" s="141">
        <v>16</v>
      </c>
      <c r="B63" s="119" t="s">
        <v>2739</v>
      </c>
      <c r="C63" s="121" t="s">
        <v>31</v>
      </c>
      <c r="D63" s="118" t="s">
        <v>2774</v>
      </c>
      <c r="E63" s="142">
        <v>43888</v>
      </c>
      <c r="F63" s="142">
        <v>44196</v>
      </c>
      <c r="G63" s="157">
        <f t="shared" si="3"/>
        <v>10.266666666666667</v>
      </c>
      <c r="H63" s="119" t="s">
        <v>2776</v>
      </c>
      <c r="I63" s="118" t="s">
        <v>628</v>
      </c>
      <c r="J63" s="63" t="s">
        <v>634</v>
      </c>
      <c r="K63" s="120">
        <v>1309611705</v>
      </c>
      <c r="L63" s="121" t="s">
        <v>26</v>
      </c>
      <c r="M63" s="116">
        <v>0.34</v>
      </c>
      <c r="N63" s="121" t="s">
        <v>1151</v>
      </c>
      <c r="O63" s="121" t="s">
        <v>1148</v>
      </c>
      <c r="P63" s="78"/>
    </row>
    <row r="64" spans="1:16" s="7" customFormat="1" ht="24.75" customHeight="1" outlineLevel="1" x14ac:dyDescent="0.25">
      <c r="A64" s="141">
        <v>17</v>
      </c>
      <c r="B64" s="119" t="s">
        <v>2739</v>
      </c>
      <c r="C64" s="121" t="s">
        <v>31</v>
      </c>
      <c r="D64" s="63" t="s">
        <v>2679</v>
      </c>
      <c r="E64" s="142" t="s">
        <v>2680</v>
      </c>
      <c r="F64" s="142" t="s">
        <v>2681</v>
      </c>
      <c r="G64" s="157">
        <f t="shared" si="3"/>
        <v>11.533333333333333</v>
      </c>
      <c r="H64" s="64" t="s">
        <v>2720</v>
      </c>
      <c r="I64" s="118" t="s">
        <v>628</v>
      </c>
      <c r="J64" s="118" t="s">
        <v>649</v>
      </c>
      <c r="K64" s="66">
        <v>376459750</v>
      </c>
      <c r="L64" s="121" t="s">
        <v>1148</v>
      </c>
      <c r="M64" s="116">
        <v>1</v>
      </c>
      <c r="N64" s="121" t="s">
        <v>1151</v>
      </c>
      <c r="O64" s="121" t="s">
        <v>1148</v>
      </c>
      <c r="P64" s="78"/>
    </row>
    <row r="65" spans="1:16" s="7" customFormat="1" ht="24.75" customHeight="1" outlineLevel="1" x14ac:dyDescent="0.25">
      <c r="A65" s="141">
        <v>18</v>
      </c>
      <c r="B65" s="119" t="s">
        <v>2739</v>
      </c>
      <c r="C65" s="121" t="s">
        <v>31</v>
      </c>
      <c r="D65" s="118" t="s">
        <v>2679</v>
      </c>
      <c r="E65" s="142" t="s">
        <v>2680</v>
      </c>
      <c r="F65" s="142" t="s">
        <v>2681</v>
      </c>
      <c r="G65" s="157">
        <f t="shared" si="3"/>
        <v>11.533333333333333</v>
      </c>
      <c r="H65" s="119" t="s">
        <v>2720</v>
      </c>
      <c r="I65" s="118" t="s">
        <v>628</v>
      </c>
      <c r="J65" s="118" t="s">
        <v>642</v>
      </c>
      <c r="K65" s="120">
        <v>376459750</v>
      </c>
      <c r="L65" s="121" t="s">
        <v>1148</v>
      </c>
      <c r="M65" s="116">
        <v>1</v>
      </c>
      <c r="N65" s="121" t="s">
        <v>1151</v>
      </c>
      <c r="O65" s="121" t="s">
        <v>1148</v>
      </c>
      <c r="P65" s="78"/>
    </row>
    <row r="66" spans="1:16" s="7" customFormat="1" ht="24.75" customHeight="1" outlineLevel="1" x14ac:dyDescent="0.25">
      <c r="A66" s="141">
        <v>19</v>
      </c>
      <c r="B66" s="119" t="s">
        <v>2739</v>
      </c>
      <c r="C66" s="121" t="s">
        <v>31</v>
      </c>
      <c r="D66" s="118" t="s">
        <v>2683</v>
      </c>
      <c r="E66" s="142">
        <v>42370</v>
      </c>
      <c r="F66" s="142">
        <v>42673</v>
      </c>
      <c r="G66" s="157">
        <f t="shared" si="3"/>
        <v>10.1</v>
      </c>
      <c r="H66" s="119" t="s">
        <v>2721</v>
      </c>
      <c r="I66" s="118" t="s">
        <v>628</v>
      </c>
      <c r="J66" s="118" t="s">
        <v>649</v>
      </c>
      <c r="K66" s="120">
        <v>1547710442</v>
      </c>
      <c r="L66" s="121" t="s">
        <v>1148</v>
      </c>
      <c r="M66" s="116">
        <v>1</v>
      </c>
      <c r="N66" s="121" t="s">
        <v>1151</v>
      </c>
      <c r="O66" s="121" t="s">
        <v>1148</v>
      </c>
      <c r="P66" s="78"/>
    </row>
    <row r="67" spans="1:16" s="7" customFormat="1" ht="24.75" customHeight="1" outlineLevel="1" x14ac:dyDescent="0.25">
      <c r="A67" s="141">
        <v>20</v>
      </c>
      <c r="B67" s="119" t="s">
        <v>2739</v>
      </c>
      <c r="C67" s="121" t="s">
        <v>31</v>
      </c>
      <c r="D67" s="118" t="s">
        <v>2683</v>
      </c>
      <c r="E67" s="142">
        <v>42370</v>
      </c>
      <c r="F67" s="142">
        <v>42673</v>
      </c>
      <c r="G67" s="157">
        <f t="shared" si="3"/>
        <v>10.1</v>
      </c>
      <c r="H67" s="119" t="s">
        <v>2721</v>
      </c>
      <c r="I67" s="118" t="s">
        <v>628</v>
      </c>
      <c r="J67" s="118" t="s">
        <v>632</v>
      </c>
      <c r="K67" s="120">
        <v>1547710442</v>
      </c>
      <c r="L67" s="121" t="s">
        <v>1148</v>
      </c>
      <c r="M67" s="116">
        <v>1</v>
      </c>
      <c r="N67" s="121" t="s">
        <v>1151</v>
      </c>
      <c r="O67" s="121" t="s">
        <v>1148</v>
      </c>
      <c r="P67" s="78"/>
    </row>
    <row r="68" spans="1:16" s="7" customFormat="1" ht="24.75" customHeight="1" outlineLevel="1" x14ac:dyDescent="0.25">
      <c r="A68" s="141">
        <v>21</v>
      </c>
      <c r="B68" s="119" t="s">
        <v>2739</v>
      </c>
      <c r="C68" s="121" t="s">
        <v>31</v>
      </c>
      <c r="D68" s="118" t="s">
        <v>2684</v>
      </c>
      <c r="E68" s="142">
        <v>42034</v>
      </c>
      <c r="F68" s="142">
        <v>42369</v>
      </c>
      <c r="G68" s="157">
        <f t="shared" si="3"/>
        <v>11.166666666666666</v>
      </c>
      <c r="H68" s="119" t="s">
        <v>2722</v>
      </c>
      <c r="I68" s="118" t="s">
        <v>628</v>
      </c>
      <c r="J68" s="118" t="s">
        <v>632</v>
      </c>
      <c r="K68" s="120">
        <v>857117978</v>
      </c>
      <c r="L68" s="121" t="s">
        <v>1148</v>
      </c>
      <c r="M68" s="116">
        <v>1</v>
      </c>
      <c r="N68" s="121" t="s">
        <v>1151</v>
      </c>
      <c r="O68" s="121" t="s">
        <v>1148</v>
      </c>
      <c r="P68" s="78"/>
    </row>
    <row r="69" spans="1:16" s="7" customFormat="1" ht="24.75" customHeight="1" outlineLevel="1" x14ac:dyDescent="0.25">
      <c r="A69" s="141">
        <v>22</v>
      </c>
      <c r="B69" s="119" t="s">
        <v>2739</v>
      </c>
      <c r="C69" s="121" t="s">
        <v>31</v>
      </c>
      <c r="D69" s="118" t="s">
        <v>2684</v>
      </c>
      <c r="E69" s="142">
        <v>42034</v>
      </c>
      <c r="F69" s="142">
        <v>42369</v>
      </c>
      <c r="G69" s="157">
        <f t="shared" si="3"/>
        <v>11.166666666666666</v>
      </c>
      <c r="H69" s="119" t="s">
        <v>2722</v>
      </c>
      <c r="I69" s="118" t="s">
        <v>628</v>
      </c>
      <c r="J69" s="118" t="s">
        <v>649</v>
      </c>
      <c r="K69" s="120">
        <v>857117978</v>
      </c>
      <c r="L69" s="121" t="s">
        <v>1148</v>
      </c>
      <c r="M69" s="116">
        <v>1</v>
      </c>
      <c r="N69" s="121" t="s">
        <v>1151</v>
      </c>
      <c r="O69" s="121" t="s">
        <v>1148</v>
      </c>
      <c r="P69" s="78"/>
    </row>
    <row r="70" spans="1:16" s="7" customFormat="1" ht="24.75" customHeight="1" outlineLevel="1" x14ac:dyDescent="0.25">
      <c r="A70" s="141">
        <v>23</v>
      </c>
      <c r="B70" s="119" t="s">
        <v>2739</v>
      </c>
      <c r="C70" s="121" t="s">
        <v>31</v>
      </c>
      <c r="D70" s="118" t="s">
        <v>2686</v>
      </c>
      <c r="E70" s="142" t="s">
        <v>2687</v>
      </c>
      <c r="F70" s="142" t="s">
        <v>2688</v>
      </c>
      <c r="G70" s="157">
        <f t="shared" si="3"/>
        <v>11.5</v>
      </c>
      <c r="H70" s="119" t="s">
        <v>2723</v>
      </c>
      <c r="I70" s="118" t="s">
        <v>628</v>
      </c>
      <c r="J70" s="118" t="s">
        <v>630</v>
      </c>
      <c r="K70" s="120">
        <v>1483373523</v>
      </c>
      <c r="L70" s="121" t="s">
        <v>1148</v>
      </c>
      <c r="M70" s="116">
        <v>1</v>
      </c>
      <c r="N70" s="121" t="s">
        <v>1151</v>
      </c>
      <c r="O70" s="121" t="s">
        <v>1148</v>
      </c>
      <c r="P70" s="78"/>
    </row>
    <row r="71" spans="1:16" s="7" customFormat="1" ht="24.75" customHeight="1" outlineLevel="1" x14ac:dyDescent="0.25">
      <c r="A71" s="141">
        <v>24</v>
      </c>
      <c r="B71" s="119" t="s">
        <v>2739</v>
      </c>
      <c r="C71" s="121" t="s">
        <v>31</v>
      </c>
      <c r="D71" s="118" t="s">
        <v>2676</v>
      </c>
      <c r="E71" s="142" t="s">
        <v>2689</v>
      </c>
      <c r="F71" s="142" t="s">
        <v>2688</v>
      </c>
      <c r="G71" s="157">
        <f t="shared" si="3"/>
        <v>11.4</v>
      </c>
      <c r="H71" s="119" t="s">
        <v>2723</v>
      </c>
      <c r="I71" s="118" t="s">
        <v>628</v>
      </c>
      <c r="J71" s="118" t="s">
        <v>634</v>
      </c>
      <c r="K71" s="120">
        <v>1306718662</v>
      </c>
      <c r="L71" s="121" t="s">
        <v>1148</v>
      </c>
      <c r="M71" s="116">
        <v>1</v>
      </c>
      <c r="N71" s="121" t="s">
        <v>1151</v>
      </c>
      <c r="O71" s="121" t="s">
        <v>1148</v>
      </c>
      <c r="P71" s="78"/>
    </row>
    <row r="72" spans="1:16" s="7" customFormat="1" ht="24.75" customHeight="1" outlineLevel="1" x14ac:dyDescent="0.25">
      <c r="A72" s="141">
        <v>25</v>
      </c>
      <c r="B72" s="119" t="s">
        <v>2739</v>
      </c>
      <c r="C72" s="121" t="s">
        <v>31</v>
      </c>
      <c r="D72" s="118" t="s">
        <v>2690</v>
      </c>
      <c r="E72" s="142" t="s">
        <v>2691</v>
      </c>
      <c r="F72" s="142" t="s">
        <v>2692</v>
      </c>
      <c r="G72" s="157">
        <f t="shared" si="3"/>
        <v>12.4</v>
      </c>
      <c r="H72" s="119" t="s">
        <v>2724</v>
      </c>
      <c r="I72" s="118" t="s">
        <v>628</v>
      </c>
      <c r="J72" s="118" t="s">
        <v>657</v>
      </c>
      <c r="K72" s="120">
        <v>598671954</v>
      </c>
      <c r="L72" s="121" t="s">
        <v>1148</v>
      </c>
      <c r="M72" s="116">
        <v>1</v>
      </c>
      <c r="N72" s="121" t="s">
        <v>27</v>
      </c>
      <c r="O72" s="121" t="s">
        <v>1148</v>
      </c>
      <c r="P72" s="78"/>
    </row>
    <row r="73" spans="1:16" s="7" customFormat="1" ht="24.75" customHeight="1" outlineLevel="1" x14ac:dyDescent="0.25">
      <c r="A73" s="141">
        <v>26</v>
      </c>
      <c r="B73" s="119" t="s">
        <v>2739</v>
      </c>
      <c r="C73" s="121" t="s">
        <v>31</v>
      </c>
      <c r="D73" s="118" t="s">
        <v>2693</v>
      </c>
      <c r="E73" s="142" t="s">
        <v>2694</v>
      </c>
      <c r="F73" s="142" t="s">
        <v>2695</v>
      </c>
      <c r="G73" s="157">
        <f t="shared" si="3"/>
        <v>11.2</v>
      </c>
      <c r="H73" s="119" t="s">
        <v>2725</v>
      </c>
      <c r="I73" s="118" t="s">
        <v>628</v>
      </c>
      <c r="J73" s="118" t="s">
        <v>632</v>
      </c>
      <c r="K73" s="120">
        <v>3291033487</v>
      </c>
      <c r="L73" s="121" t="s">
        <v>1148</v>
      </c>
      <c r="M73" s="116">
        <v>1</v>
      </c>
      <c r="N73" s="121" t="s">
        <v>27</v>
      </c>
      <c r="O73" s="121" t="s">
        <v>1148</v>
      </c>
      <c r="P73" s="78"/>
    </row>
    <row r="74" spans="1:16" s="7" customFormat="1" ht="24.75" customHeight="1" outlineLevel="1" x14ac:dyDescent="0.25">
      <c r="A74" s="141">
        <v>27</v>
      </c>
      <c r="B74" s="119" t="s">
        <v>2739</v>
      </c>
      <c r="C74" s="121" t="s">
        <v>31</v>
      </c>
      <c r="D74" s="118" t="s">
        <v>2693</v>
      </c>
      <c r="E74" s="142" t="s">
        <v>2694</v>
      </c>
      <c r="F74" s="142" t="s">
        <v>2695</v>
      </c>
      <c r="G74" s="157">
        <f t="shared" si="3"/>
        <v>11.2</v>
      </c>
      <c r="H74" s="119" t="s">
        <v>2725</v>
      </c>
      <c r="I74" s="118" t="s">
        <v>628</v>
      </c>
      <c r="J74" s="118" t="s">
        <v>656</v>
      </c>
      <c r="K74" s="120">
        <v>3291033487</v>
      </c>
      <c r="L74" s="121" t="s">
        <v>1148</v>
      </c>
      <c r="M74" s="116">
        <v>1</v>
      </c>
      <c r="N74" s="121" t="s">
        <v>27</v>
      </c>
      <c r="O74" s="121" t="s">
        <v>1148</v>
      </c>
      <c r="P74" s="78"/>
    </row>
    <row r="75" spans="1:16" s="7" customFormat="1" ht="24.75" customHeight="1" outlineLevel="1" x14ac:dyDescent="0.25">
      <c r="A75" s="141">
        <v>28</v>
      </c>
      <c r="B75" s="119" t="s">
        <v>2739</v>
      </c>
      <c r="C75" s="121" t="s">
        <v>31</v>
      </c>
      <c r="D75" s="118" t="s">
        <v>2693</v>
      </c>
      <c r="E75" s="142" t="s">
        <v>2694</v>
      </c>
      <c r="F75" s="142" t="s">
        <v>2695</v>
      </c>
      <c r="G75" s="157">
        <f t="shared" si="3"/>
        <v>11.2</v>
      </c>
      <c r="H75" s="119" t="s">
        <v>2725</v>
      </c>
      <c r="I75" s="118" t="s">
        <v>628</v>
      </c>
      <c r="J75" s="118" t="s">
        <v>653</v>
      </c>
      <c r="K75" s="120">
        <v>3291033487</v>
      </c>
      <c r="L75" s="121" t="s">
        <v>1148</v>
      </c>
      <c r="M75" s="116">
        <v>1</v>
      </c>
      <c r="N75" s="121" t="s">
        <v>27</v>
      </c>
      <c r="O75" s="121" t="s">
        <v>1148</v>
      </c>
      <c r="P75" s="78"/>
    </row>
    <row r="76" spans="1:16" s="7" customFormat="1" ht="24.75" customHeight="1" outlineLevel="1" x14ac:dyDescent="0.25">
      <c r="A76" s="141">
        <v>29</v>
      </c>
      <c r="B76" s="119" t="s">
        <v>2739</v>
      </c>
      <c r="C76" s="121" t="s">
        <v>31</v>
      </c>
      <c r="D76" s="118" t="s">
        <v>2693</v>
      </c>
      <c r="E76" s="142" t="s">
        <v>2694</v>
      </c>
      <c r="F76" s="142" t="s">
        <v>2695</v>
      </c>
      <c r="G76" s="157">
        <f t="shared" si="3"/>
        <v>11.2</v>
      </c>
      <c r="H76" s="119" t="s">
        <v>2725</v>
      </c>
      <c r="I76" s="118" t="s">
        <v>628</v>
      </c>
      <c r="J76" s="118" t="s">
        <v>651</v>
      </c>
      <c r="K76" s="120">
        <v>3291033487</v>
      </c>
      <c r="L76" s="121" t="s">
        <v>1148</v>
      </c>
      <c r="M76" s="116">
        <v>1</v>
      </c>
      <c r="N76" s="121" t="s">
        <v>27</v>
      </c>
      <c r="O76" s="121" t="s">
        <v>1148</v>
      </c>
      <c r="P76" s="78"/>
    </row>
    <row r="77" spans="1:16" s="7" customFormat="1" ht="24.75" customHeight="1" outlineLevel="1" x14ac:dyDescent="0.25">
      <c r="A77" s="141">
        <v>30</v>
      </c>
      <c r="B77" s="119" t="s">
        <v>2739</v>
      </c>
      <c r="C77" s="121" t="s">
        <v>31</v>
      </c>
      <c r="D77" s="118" t="s">
        <v>2693</v>
      </c>
      <c r="E77" s="142" t="s">
        <v>2694</v>
      </c>
      <c r="F77" s="142" t="s">
        <v>2695</v>
      </c>
      <c r="G77" s="157">
        <f t="shared" si="3"/>
        <v>11.2</v>
      </c>
      <c r="H77" s="119" t="s">
        <v>2725</v>
      </c>
      <c r="I77" s="118" t="s">
        <v>628</v>
      </c>
      <c r="J77" s="118" t="s">
        <v>649</v>
      </c>
      <c r="K77" s="120">
        <v>3291033487</v>
      </c>
      <c r="L77" s="121" t="s">
        <v>1148</v>
      </c>
      <c r="M77" s="116">
        <v>1</v>
      </c>
      <c r="N77" s="121" t="s">
        <v>27</v>
      </c>
      <c r="O77" s="121" t="s">
        <v>1148</v>
      </c>
      <c r="P77" s="78"/>
    </row>
    <row r="78" spans="1:16" s="7" customFormat="1" ht="24.75" customHeight="1" outlineLevel="1" x14ac:dyDescent="0.25">
      <c r="A78" s="141">
        <v>31</v>
      </c>
      <c r="B78" s="119" t="s">
        <v>2739</v>
      </c>
      <c r="C78" s="121" t="s">
        <v>31</v>
      </c>
      <c r="D78" s="118" t="s">
        <v>2696</v>
      </c>
      <c r="E78" s="142" t="s">
        <v>2694</v>
      </c>
      <c r="F78" s="142" t="s">
        <v>2695</v>
      </c>
      <c r="G78" s="157">
        <f t="shared" si="3"/>
        <v>11.2</v>
      </c>
      <c r="H78" s="119" t="s">
        <v>2727</v>
      </c>
      <c r="I78" s="118" t="s">
        <v>628</v>
      </c>
      <c r="J78" s="118" t="s">
        <v>636</v>
      </c>
      <c r="K78" s="120">
        <v>1630869986</v>
      </c>
      <c r="L78" s="121" t="s">
        <v>1148</v>
      </c>
      <c r="M78" s="116">
        <v>1</v>
      </c>
      <c r="N78" s="121" t="s">
        <v>27</v>
      </c>
      <c r="O78" s="121" t="s">
        <v>1148</v>
      </c>
      <c r="P78" s="78"/>
    </row>
    <row r="79" spans="1:16" s="7" customFormat="1" ht="24.75" customHeight="1" outlineLevel="1" x14ac:dyDescent="0.25">
      <c r="A79" s="141">
        <v>32</v>
      </c>
      <c r="B79" s="119" t="s">
        <v>2739</v>
      </c>
      <c r="C79" s="121" t="s">
        <v>31</v>
      </c>
      <c r="D79" s="63" t="s">
        <v>2696</v>
      </c>
      <c r="E79" s="142" t="s">
        <v>2694</v>
      </c>
      <c r="F79" s="142" t="s">
        <v>2695</v>
      </c>
      <c r="G79" s="157">
        <f t="shared" si="3"/>
        <v>11.2</v>
      </c>
      <c r="H79" s="64" t="s">
        <v>2727</v>
      </c>
      <c r="I79" s="118" t="s">
        <v>628</v>
      </c>
      <c r="J79" s="118" t="s">
        <v>649</v>
      </c>
      <c r="K79" s="66">
        <v>1630869986</v>
      </c>
      <c r="L79" s="121" t="s">
        <v>1148</v>
      </c>
      <c r="M79" s="116">
        <v>1</v>
      </c>
      <c r="N79" s="121" t="s">
        <v>27</v>
      </c>
      <c r="O79" s="121" t="s">
        <v>1148</v>
      </c>
      <c r="P79" s="78"/>
    </row>
    <row r="80" spans="1:16" s="7" customFormat="1" ht="24.75" customHeight="1" outlineLevel="1" x14ac:dyDescent="0.25">
      <c r="A80" s="141">
        <v>33</v>
      </c>
      <c r="B80" s="119" t="s">
        <v>2739</v>
      </c>
      <c r="C80" s="121" t="s">
        <v>31</v>
      </c>
      <c r="D80" s="118" t="s">
        <v>2696</v>
      </c>
      <c r="E80" s="142" t="s">
        <v>2694</v>
      </c>
      <c r="F80" s="142" t="s">
        <v>2695</v>
      </c>
      <c r="G80" s="157">
        <f t="shared" si="3"/>
        <v>11.2</v>
      </c>
      <c r="H80" s="119" t="s">
        <v>2727</v>
      </c>
      <c r="I80" s="118" t="s">
        <v>628</v>
      </c>
      <c r="J80" s="118" t="s">
        <v>642</v>
      </c>
      <c r="K80" s="120">
        <v>1630869986</v>
      </c>
      <c r="L80" s="121" t="s">
        <v>1148</v>
      </c>
      <c r="M80" s="116">
        <v>1</v>
      </c>
      <c r="N80" s="121" t="s">
        <v>27</v>
      </c>
      <c r="O80" s="121" t="s">
        <v>1148</v>
      </c>
      <c r="P80" s="78"/>
    </row>
    <row r="81" spans="1:16" s="7" customFormat="1" ht="24.75" customHeight="1" outlineLevel="1" x14ac:dyDescent="0.25">
      <c r="A81" s="141">
        <v>34</v>
      </c>
      <c r="B81" s="119" t="s">
        <v>2739</v>
      </c>
      <c r="C81" s="121" t="s">
        <v>31</v>
      </c>
      <c r="D81" s="118" t="s">
        <v>2697</v>
      </c>
      <c r="E81" s="142" t="s">
        <v>2694</v>
      </c>
      <c r="F81" s="142" t="s">
        <v>2695</v>
      </c>
      <c r="G81" s="157">
        <f t="shared" si="3"/>
        <v>11.2</v>
      </c>
      <c r="H81" s="119" t="s">
        <v>2726</v>
      </c>
      <c r="I81" s="118" t="s">
        <v>628</v>
      </c>
      <c r="J81" s="118" t="s">
        <v>635</v>
      </c>
      <c r="K81" s="120">
        <v>585292209</v>
      </c>
      <c r="L81" s="121" t="s">
        <v>1148</v>
      </c>
      <c r="M81" s="116">
        <v>1</v>
      </c>
      <c r="N81" s="121" t="s">
        <v>1151</v>
      </c>
      <c r="O81" s="121" t="s">
        <v>1148</v>
      </c>
      <c r="P81" s="78"/>
    </row>
    <row r="82" spans="1:16" s="7" customFormat="1" ht="24.75" customHeight="1" outlineLevel="1" x14ac:dyDescent="0.25">
      <c r="A82" s="141">
        <v>35</v>
      </c>
      <c r="B82" s="119" t="s">
        <v>2739</v>
      </c>
      <c r="C82" s="121" t="s">
        <v>31</v>
      </c>
      <c r="D82" s="118" t="s">
        <v>2697</v>
      </c>
      <c r="E82" s="142" t="s">
        <v>2694</v>
      </c>
      <c r="F82" s="142" t="s">
        <v>2695</v>
      </c>
      <c r="G82" s="157">
        <f t="shared" si="3"/>
        <v>11.2</v>
      </c>
      <c r="H82" s="119" t="s">
        <v>2726</v>
      </c>
      <c r="I82" s="118" t="s">
        <v>628</v>
      </c>
      <c r="J82" s="118" t="s">
        <v>646</v>
      </c>
      <c r="K82" s="120">
        <v>585292209</v>
      </c>
      <c r="L82" s="121" t="s">
        <v>1148</v>
      </c>
      <c r="M82" s="116">
        <v>1</v>
      </c>
      <c r="N82" s="121" t="s">
        <v>1151</v>
      </c>
      <c r="O82" s="121" t="s">
        <v>1148</v>
      </c>
      <c r="P82" s="78"/>
    </row>
    <row r="83" spans="1:16" s="7" customFormat="1" ht="24.75" customHeight="1" outlineLevel="1" x14ac:dyDescent="0.25">
      <c r="A83" s="141">
        <v>36</v>
      </c>
      <c r="B83" s="119" t="s">
        <v>2739</v>
      </c>
      <c r="C83" s="121" t="s">
        <v>31</v>
      </c>
      <c r="D83" s="118" t="s">
        <v>2697</v>
      </c>
      <c r="E83" s="142" t="s">
        <v>2694</v>
      </c>
      <c r="F83" s="142" t="s">
        <v>2695</v>
      </c>
      <c r="G83" s="157">
        <f t="shared" si="3"/>
        <v>11.2</v>
      </c>
      <c r="H83" s="119" t="s">
        <v>2726</v>
      </c>
      <c r="I83" s="118" t="s">
        <v>628</v>
      </c>
      <c r="J83" s="118" t="s">
        <v>652</v>
      </c>
      <c r="K83" s="120">
        <v>585292209</v>
      </c>
      <c r="L83" s="121" t="s">
        <v>1148</v>
      </c>
      <c r="M83" s="116">
        <v>1</v>
      </c>
      <c r="N83" s="121" t="s">
        <v>1151</v>
      </c>
      <c r="O83" s="121" t="s">
        <v>1148</v>
      </c>
      <c r="P83" s="78"/>
    </row>
    <row r="84" spans="1:16" s="7" customFormat="1" ht="24.75" customHeight="1" outlineLevel="1" x14ac:dyDescent="0.25">
      <c r="A84" s="141">
        <v>37</v>
      </c>
      <c r="B84" s="119" t="s">
        <v>2739</v>
      </c>
      <c r="C84" s="121" t="s">
        <v>31</v>
      </c>
      <c r="D84" s="118" t="s">
        <v>2698</v>
      </c>
      <c r="E84" s="142" t="s">
        <v>2694</v>
      </c>
      <c r="F84" s="142" t="s">
        <v>2688</v>
      </c>
      <c r="G84" s="157">
        <f t="shared" si="3"/>
        <v>11.433333333333334</v>
      </c>
      <c r="H84" s="119" t="s">
        <v>2723</v>
      </c>
      <c r="I84" s="118" t="s">
        <v>628</v>
      </c>
      <c r="J84" s="118" t="s">
        <v>635</v>
      </c>
      <c r="K84" s="120">
        <v>4023552547</v>
      </c>
      <c r="L84" s="121" t="s">
        <v>1148</v>
      </c>
      <c r="M84" s="116">
        <v>1</v>
      </c>
      <c r="N84" s="121" t="s">
        <v>1151</v>
      </c>
      <c r="O84" s="121" t="s">
        <v>1148</v>
      </c>
      <c r="P84" s="78"/>
    </row>
    <row r="85" spans="1:16" s="7" customFormat="1" ht="24.75" customHeight="1" outlineLevel="1" x14ac:dyDescent="0.25">
      <c r="A85" s="141">
        <v>38</v>
      </c>
      <c r="B85" s="119" t="s">
        <v>2739</v>
      </c>
      <c r="C85" s="121" t="s">
        <v>31</v>
      </c>
      <c r="D85" s="118" t="s">
        <v>2698</v>
      </c>
      <c r="E85" s="142" t="s">
        <v>2694</v>
      </c>
      <c r="F85" s="142" t="s">
        <v>2688</v>
      </c>
      <c r="G85" s="157">
        <f t="shared" ref="G85:G94" si="4">IF(AND(E85&lt;&gt;"",F85&lt;&gt;""),((F85-E85)/30),"")</f>
        <v>11.433333333333334</v>
      </c>
      <c r="H85" s="119" t="s">
        <v>2723</v>
      </c>
      <c r="I85" s="118" t="s">
        <v>628</v>
      </c>
      <c r="J85" s="118" t="s">
        <v>646</v>
      </c>
      <c r="K85" s="120">
        <v>4023552547</v>
      </c>
      <c r="L85" s="121" t="s">
        <v>1148</v>
      </c>
      <c r="M85" s="116">
        <v>1</v>
      </c>
      <c r="N85" s="121" t="s">
        <v>1151</v>
      </c>
      <c r="O85" s="121" t="s">
        <v>1148</v>
      </c>
      <c r="P85" s="78"/>
    </row>
    <row r="86" spans="1:16" s="7" customFormat="1" ht="24.75" customHeight="1" outlineLevel="1" x14ac:dyDescent="0.25">
      <c r="A86" s="141">
        <v>39</v>
      </c>
      <c r="B86" s="119" t="s">
        <v>2739</v>
      </c>
      <c r="C86" s="121" t="s">
        <v>31</v>
      </c>
      <c r="D86" s="118" t="s">
        <v>2698</v>
      </c>
      <c r="E86" s="142" t="s">
        <v>2694</v>
      </c>
      <c r="F86" s="142" t="s">
        <v>2688</v>
      </c>
      <c r="G86" s="157">
        <f t="shared" si="4"/>
        <v>11.433333333333334</v>
      </c>
      <c r="H86" s="119" t="s">
        <v>2723</v>
      </c>
      <c r="I86" s="118" t="s">
        <v>628</v>
      </c>
      <c r="J86" s="118" t="s">
        <v>652</v>
      </c>
      <c r="K86" s="120">
        <v>4023552547</v>
      </c>
      <c r="L86" s="121" t="s">
        <v>1148</v>
      </c>
      <c r="M86" s="116">
        <v>1</v>
      </c>
      <c r="N86" s="121" t="s">
        <v>1151</v>
      </c>
      <c r="O86" s="121" t="s">
        <v>1148</v>
      </c>
      <c r="P86" s="78"/>
    </row>
    <row r="87" spans="1:16" s="7" customFormat="1" ht="24.75" customHeight="1" outlineLevel="1" x14ac:dyDescent="0.25">
      <c r="A87" s="141">
        <v>40</v>
      </c>
      <c r="B87" s="119" t="s">
        <v>2739</v>
      </c>
      <c r="C87" s="121" t="s">
        <v>31</v>
      </c>
      <c r="D87" s="118" t="s">
        <v>2702</v>
      </c>
      <c r="E87" s="142" t="s">
        <v>2699</v>
      </c>
      <c r="F87" s="142" t="s">
        <v>2703</v>
      </c>
      <c r="G87" s="157">
        <f t="shared" si="4"/>
        <v>15.733333333333333</v>
      </c>
      <c r="H87" s="119" t="s">
        <v>2730</v>
      </c>
      <c r="I87" s="118" t="s">
        <v>628</v>
      </c>
      <c r="J87" s="118" t="s">
        <v>632</v>
      </c>
      <c r="K87" s="120">
        <v>2389170861</v>
      </c>
      <c r="L87" s="121" t="s">
        <v>1148</v>
      </c>
      <c r="M87" s="116">
        <v>1</v>
      </c>
      <c r="N87" s="121" t="s">
        <v>1151</v>
      </c>
      <c r="O87" s="121" t="s">
        <v>1148</v>
      </c>
      <c r="P87" s="78"/>
    </row>
    <row r="88" spans="1:16" s="7" customFormat="1" ht="24.75" customHeight="1" outlineLevel="1" x14ac:dyDescent="0.25">
      <c r="A88" s="141">
        <v>41</v>
      </c>
      <c r="B88" s="119" t="s">
        <v>2739</v>
      </c>
      <c r="C88" s="121" t="s">
        <v>31</v>
      </c>
      <c r="D88" s="118" t="s">
        <v>2702</v>
      </c>
      <c r="E88" s="142" t="s">
        <v>2699</v>
      </c>
      <c r="F88" s="142" t="s">
        <v>2703</v>
      </c>
      <c r="G88" s="157">
        <f t="shared" si="4"/>
        <v>15.733333333333333</v>
      </c>
      <c r="H88" s="119" t="s">
        <v>2730</v>
      </c>
      <c r="I88" s="118" t="s">
        <v>628</v>
      </c>
      <c r="J88" s="118" t="s">
        <v>649</v>
      </c>
      <c r="K88" s="120">
        <v>2389170861</v>
      </c>
      <c r="L88" s="121" t="s">
        <v>1148</v>
      </c>
      <c r="M88" s="116">
        <v>1</v>
      </c>
      <c r="N88" s="121" t="s">
        <v>1151</v>
      </c>
      <c r="O88" s="121" t="s">
        <v>1148</v>
      </c>
      <c r="P88" s="78"/>
    </row>
    <row r="89" spans="1:16" s="7" customFormat="1" ht="24.75" customHeight="1" outlineLevel="1" x14ac:dyDescent="0.25">
      <c r="A89" s="141">
        <v>42</v>
      </c>
      <c r="B89" s="119" t="s">
        <v>2739</v>
      </c>
      <c r="C89" s="121" t="s">
        <v>31</v>
      </c>
      <c r="D89" s="118" t="s">
        <v>2704</v>
      </c>
      <c r="E89" s="142" t="s">
        <v>2699</v>
      </c>
      <c r="F89" s="142" t="s">
        <v>2703</v>
      </c>
      <c r="G89" s="157">
        <f t="shared" si="4"/>
        <v>15.733333333333333</v>
      </c>
      <c r="H89" s="119" t="s">
        <v>2731</v>
      </c>
      <c r="I89" s="118" t="s">
        <v>628</v>
      </c>
      <c r="J89" s="118" t="s">
        <v>657</v>
      </c>
      <c r="K89" s="120">
        <v>1245544264</v>
      </c>
      <c r="L89" s="121" t="s">
        <v>1148</v>
      </c>
      <c r="M89" s="116">
        <v>1</v>
      </c>
      <c r="N89" s="121" t="s">
        <v>2634</v>
      </c>
      <c r="O89" s="121" t="s">
        <v>1148</v>
      </c>
      <c r="P89" s="78"/>
    </row>
    <row r="90" spans="1:16" s="7" customFormat="1" ht="24.75" customHeight="1" outlineLevel="1" x14ac:dyDescent="0.25">
      <c r="A90" s="141">
        <v>43</v>
      </c>
      <c r="B90" s="119" t="s">
        <v>2739</v>
      </c>
      <c r="C90" s="121" t="s">
        <v>31</v>
      </c>
      <c r="D90" s="118" t="s">
        <v>2779</v>
      </c>
      <c r="E90" s="142" t="s">
        <v>2705</v>
      </c>
      <c r="F90" s="142" t="s">
        <v>2706</v>
      </c>
      <c r="G90" s="157">
        <f t="shared" si="4"/>
        <v>9.2333333333333325</v>
      </c>
      <c r="H90" s="119" t="s">
        <v>2729</v>
      </c>
      <c r="I90" s="118" t="s">
        <v>628</v>
      </c>
      <c r="J90" s="118" t="s">
        <v>636</v>
      </c>
      <c r="K90" s="120">
        <v>55483835</v>
      </c>
      <c r="L90" s="121" t="s">
        <v>1148</v>
      </c>
      <c r="M90" s="116">
        <v>1</v>
      </c>
      <c r="N90" s="121" t="s">
        <v>1151</v>
      </c>
      <c r="O90" s="121" t="s">
        <v>26</v>
      </c>
      <c r="P90" s="78"/>
    </row>
    <row r="91" spans="1:16" s="7" customFormat="1" ht="24.75" customHeight="1" outlineLevel="1" x14ac:dyDescent="0.25">
      <c r="A91" s="140">
        <v>44</v>
      </c>
      <c r="B91" s="119" t="s">
        <v>2739</v>
      </c>
      <c r="C91" s="121" t="s">
        <v>31</v>
      </c>
      <c r="D91" s="118" t="s">
        <v>2780</v>
      </c>
      <c r="E91" s="142" t="s">
        <v>2705</v>
      </c>
      <c r="F91" s="142" t="s">
        <v>2706</v>
      </c>
      <c r="G91" s="157">
        <f t="shared" si="4"/>
        <v>9.2333333333333325</v>
      </c>
      <c r="H91" s="119" t="s">
        <v>2781</v>
      </c>
      <c r="I91" s="118" t="s">
        <v>628</v>
      </c>
      <c r="J91" s="118" t="s">
        <v>650</v>
      </c>
      <c r="K91" s="120">
        <v>153047409</v>
      </c>
      <c r="L91" s="121" t="s">
        <v>1148</v>
      </c>
      <c r="M91" s="116">
        <v>1</v>
      </c>
      <c r="N91" s="121" t="s">
        <v>2634</v>
      </c>
      <c r="O91" s="121" t="s">
        <v>1148</v>
      </c>
      <c r="P91" s="78"/>
    </row>
    <row r="92" spans="1:16" s="7" customFormat="1" ht="24.75" customHeight="1" outlineLevel="1" x14ac:dyDescent="0.25">
      <c r="A92" s="140">
        <v>45</v>
      </c>
      <c r="B92" s="119" t="s">
        <v>2739</v>
      </c>
      <c r="C92" s="121" t="s">
        <v>31</v>
      </c>
      <c r="D92" s="118" t="s">
        <v>2707</v>
      </c>
      <c r="E92" s="142" t="s">
        <v>2705</v>
      </c>
      <c r="F92" s="142" t="s">
        <v>2706</v>
      </c>
      <c r="G92" s="157">
        <f t="shared" si="4"/>
        <v>9.2333333333333325</v>
      </c>
      <c r="H92" s="119" t="s">
        <v>2729</v>
      </c>
      <c r="I92" s="118" t="s">
        <v>628</v>
      </c>
      <c r="J92" s="118" t="s">
        <v>649</v>
      </c>
      <c r="K92" s="120">
        <v>153272829</v>
      </c>
      <c r="L92" s="121" t="s">
        <v>1148</v>
      </c>
      <c r="M92" s="116">
        <v>1</v>
      </c>
      <c r="N92" s="121" t="s">
        <v>1151</v>
      </c>
      <c r="O92" s="121" t="s">
        <v>1148</v>
      </c>
      <c r="P92" s="78"/>
    </row>
    <row r="93" spans="1:16" s="7" customFormat="1" ht="24.75" customHeight="1" outlineLevel="1" x14ac:dyDescent="0.25">
      <c r="A93" s="140">
        <v>46</v>
      </c>
      <c r="B93" s="119" t="s">
        <v>2739</v>
      </c>
      <c r="C93" s="121" t="s">
        <v>31</v>
      </c>
      <c r="D93" s="118" t="s">
        <v>2708</v>
      </c>
      <c r="E93" s="142" t="s">
        <v>2709</v>
      </c>
      <c r="F93" s="142" t="s">
        <v>2706</v>
      </c>
      <c r="G93" s="157">
        <f t="shared" si="4"/>
        <v>8.0666666666666664</v>
      </c>
      <c r="H93" s="119" t="s">
        <v>2733</v>
      </c>
      <c r="I93" s="118" t="s">
        <v>628</v>
      </c>
      <c r="J93" s="118" t="s">
        <v>649</v>
      </c>
      <c r="K93" s="120">
        <v>363854434</v>
      </c>
      <c r="L93" s="121" t="s">
        <v>1148</v>
      </c>
      <c r="M93" s="116">
        <v>1</v>
      </c>
      <c r="N93" s="121" t="s">
        <v>27</v>
      </c>
      <c r="O93" s="121" t="s">
        <v>1148</v>
      </c>
      <c r="P93" s="78"/>
    </row>
    <row r="94" spans="1:16" s="7" customFormat="1" ht="24.75" customHeight="1" outlineLevel="1" x14ac:dyDescent="0.25">
      <c r="A94" s="140">
        <v>47</v>
      </c>
      <c r="B94" s="119" t="s">
        <v>2739</v>
      </c>
      <c r="C94" s="121" t="s">
        <v>31</v>
      </c>
      <c r="D94" s="118" t="s">
        <v>2708</v>
      </c>
      <c r="E94" s="142" t="s">
        <v>2709</v>
      </c>
      <c r="F94" s="142" t="s">
        <v>2706</v>
      </c>
      <c r="G94" s="157">
        <f t="shared" si="4"/>
        <v>8.0666666666666664</v>
      </c>
      <c r="H94" s="119" t="s">
        <v>2733</v>
      </c>
      <c r="I94" s="118" t="s">
        <v>628</v>
      </c>
      <c r="J94" s="118" t="s">
        <v>632</v>
      </c>
      <c r="K94" s="120">
        <v>363854434</v>
      </c>
      <c r="L94" s="121" t="s">
        <v>1148</v>
      </c>
      <c r="M94" s="116">
        <v>1</v>
      </c>
      <c r="N94" s="121" t="s">
        <v>27</v>
      </c>
      <c r="O94" s="121" t="s">
        <v>1148</v>
      </c>
      <c r="P94" s="78"/>
    </row>
    <row r="95" spans="1:16" s="7" customFormat="1" ht="24.75" customHeight="1" outlineLevel="1" x14ac:dyDescent="0.25">
      <c r="A95" s="141">
        <v>48</v>
      </c>
      <c r="B95" s="119" t="s">
        <v>2739</v>
      </c>
      <c r="C95" s="121" t="s">
        <v>31</v>
      </c>
      <c r="D95" s="118" t="s">
        <v>2710</v>
      </c>
      <c r="E95" s="142" t="s">
        <v>2711</v>
      </c>
      <c r="F95" s="142" t="s">
        <v>2701</v>
      </c>
      <c r="G95" s="157">
        <f t="shared" si="3"/>
        <v>19.600000000000001</v>
      </c>
      <c r="H95" s="119" t="s">
        <v>2734</v>
      </c>
      <c r="I95" s="118" t="s">
        <v>628</v>
      </c>
      <c r="J95" s="118" t="s">
        <v>649</v>
      </c>
      <c r="K95" s="120">
        <v>232058737</v>
      </c>
      <c r="L95" s="121" t="s">
        <v>1148</v>
      </c>
      <c r="M95" s="116">
        <v>1</v>
      </c>
      <c r="N95" s="121" t="s">
        <v>27</v>
      </c>
      <c r="O95" s="121" t="s">
        <v>1148</v>
      </c>
      <c r="P95" s="78"/>
    </row>
    <row r="96" spans="1:16" s="7" customFormat="1" ht="24.75" customHeight="1" outlineLevel="1" x14ac:dyDescent="0.25">
      <c r="A96" s="141">
        <v>49</v>
      </c>
      <c r="B96" s="119" t="s">
        <v>2739</v>
      </c>
      <c r="C96" s="121" t="s">
        <v>31</v>
      </c>
      <c r="D96" s="118" t="s">
        <v>2713</v>
      </c>
      <c r="E96" s="142" t="s">
        <v>2682</v>
      </c>
      <c r="F96" s="142" t="s">
        <v>2712</v>
      </c>
      <c r="G96" s="157">
        <f t="shared" si="3"/>
        <v>12.166666666666666</v>
      </c>
      <c r="H96" s="119" t="s">
        <v>2735</v>
      </c>
      <c r="I96" s="118" t="s">
        <v>628</v>
      </c>
      <c r="J96" s="118" t="s">
        <v>649</v>
      </c>
      <c r="K96" s="120">
        <v>145868119</v>
      </c>
      <c r="L96" s="121" t="s">
        <v>1148</v>
      </c>
      <c r="M96" s="116">
        <v>1</v>
      </c>
      <c r="N96" s="121" t="s">
        <v>27</v>
      </c>
      <c r="O96" s="121" t="s">
        <v>26</v>
      </c>
      <c r="P96" s="78"/>
    </row>
    <row r="97" spans="1:16" s="7" customFormat="1" ht="24.75" customHeight="1" outlineLevel="1" x14ac:dyDescent="0.25">
      <c r="A97" s="141">
        <v>50</v>
      </c>
      <c r="B97" s="119" t="s">
        <v>2739</v>
      </c>
      <c r="C97" s="121" t="s">
        <v>31</v>
      </c>
      <c r="D97" s="118" t="s">
        <v>2714</v>
      </c>
      <c r="E97" s="142" t="s">
        <v>2715</v>
      </c>
      <c r="F97" s="142" t="s">
        <v>2706</v>
      </c>
      <c r="G97" s="157">
        <f t="shared" si="3"/>
        <v>21.233333333333334</v>
      </c>
      <c r="H97" s="119" t="s">
        <v>2736</v>
      </c>
      <c r="I97" s="118" t="s">
        <v>628</v>
      </c>
      <c r="J97" s="118" t="s">
        <v>632</v>
      </c>
      <c r="K97" s="120">
        <v>1866002022</v>
      </c>
      <c r="L97" s="121" t="s">
        <v>1148</v>
      </c>
      <c r="M97" s="116">
        <v>1</v>
      </c>
      <c r="N97" s="121" t="s">
        <v>27</v>
      </c>
      <c r="O97" s="121" t="s">
        <v>1148</v>
      </c>
      <c r="P97" s="78"/>
    </row>
    <row r="98" spans="1:16" s="7" customFormat="1" ht="24.75" customHeight="1" outlineLevel="1" x14ac:dyDescent="0.25">
      <c r="A98" s="141">
        <v>51</v>
      </c>
      <c r="B98" s="119" t="s">
        <v>2739</v>
      </c>
      <c r="C98" s="121" t="s">
        <v>31</v>
      </c>
      <c r="D98" s="118" t="s">
        <v>2716</v>
      </c>
      <c r="E98" s="142" t="s">
        <v>2715</v>
      </c>
      <c r="F98" s="142" t="s">
        <v>2706</v>
      </c>
      <c r="G98" s="157">
        <f t="shared" si="3"/>
        <v>21.233333333333334</v>
      </c>
      <c r="H98" s="119" t="s">
        <v>2732</v>
      </c>
      <c r="I98" s="118" t="s">
        <v>628</v>
      </c>
      <c r="J98" s="118" t="s">
        <v>649</v>
      </c>
      <c r="K98" s="120">
        <v>1767402797</v>
      </c>
      <c r="L98" s="121" t="s">
        <v>1148</v>
      </c>
      <c r="M98" s="116">
        <v>1</v>
      </c>
      <c r="N98" s="121" t="s">
        <v>27</v>
      </c>
      <c r="O98" s="121" t="s">
        <v>26</v>
      </c>
      <c r="P98" s="78"/>
    </row>
    <row r="99" spans="1:16" s="7" customFormat="1" ht="24.75" customHeight="1" outlineLevel="1" x14ac:dyDescent="0.25">
      <c r="A99" s="141">
        <v>52</v>
      </c>
      <c r="B99" s="119" t="s">
        <v>2739</v>
      </c>
      <c r="C99" s="121" t="s">
        <v>31</v>
      </c>
      <c r="D99" s="118" t="s">
        <v>2717</v>
      </c>
      <c r="E99" s="142" t="s">
        <v>2715</v>
      </c>
      <c r="F99" s="142" t="s">
        <v>2706</v>
      </c>
      <c r="G99" s="157">
        <f t="shared" si="3"/>
        <v>21.233333333333334</v>
      </c>
      <c r="H99" s="119" t="s">
        <v>2737</v>
      </c>
      <c r="I99" s="118" t="s">
        <v>628</v>
      </c>
      <c r="J99" s="118" t="s">
        <v>657</v>
      </c>
      <c r="K99" s="120">
        <v>1817252725</v>
      </c>
      <c r="L99" s="121" t="s">
        <v>1148</v>
      </c>
      <c r="M99" s="116">
        <v>1</v>
      </c>
      <c r="N99" s="121" t="s">
        <v>27</v>
      </c>
      <c r="O99" s="121" t="s">
        <v>1148</v>
      </c>
      <c r="P99" s="78"/>
    </row>
    <row r="100" spans="1:16" s="7" customFormat="1" ht="24.75" customHeight="1" outlineLevel="1" x14ac:dyDescent="0.25">
      <c r="A100" s="141">
        <v>53</v>
      </c>
      <c r="B100" s="119" t="s">
        <v>2739</v>
      </c>
      <c r="C100" s="121" t="s">
        <v>31</v>
      </c>
      <c r="D100" s="118" t="s">
        <v>2718</v>
      </c>
      <c r="E100" s="142" t="s">
        <v>2746</v>
      </c>
      <c r="F100" s="142" t="s">
        <v>2719</v>
      </c>
      <c r="G100" s="157">
        <f t="shared" si="3"/>
        <v>12.166666666666666</v>
      </c>
      <c r="H100" s="119" t="s">
        <v>2738</v>
      </c>
      <c r="I100" s="118" t="s">
        <v>628</v>
      </c>
      <c r="J100" s="118" t="s">
        <v>632</v>
      </c>
      <c r="K100" s="120">
        <v>575194709</v>
      </c>
      <c r="L100" s="121" t="s">
        <v>1148</v>
      </c>
      <c r="M100" s="116">
        <v>1</v>
      </c>
      <c r="N100" s="121" t="s">
        <v>2634</v>
      </c>
      <c r="O100" s="121" t="s">
        <v>1148</v>
      </c>
      <c r="P100" s="78"/>
    </row>
    <row r="101" spans="1:16" s="7" customFormat="1" ht="24.75" customHeight="1" outlineLevel="1" x14ac:dyDescent="0.25">
      <c r="A101" s="141">
        <v>54</v>
      </c>
      <c r="B101" s="119" t="s">
        <v>2739</v>
      </c>
      <c r="C101" s="121" t="s">
        <v>31</v>
      </c>
      <c r="D101" s="118" t="s">
        <v>2747</v>
      </c>
      <c r="E101" s="142" t="s">
        <v>2746</v>
      </c>
      <c r="F101" s="142" t="s">
        <v>2719</v>
      </c>
      <c r="G101" s="157">
        <f t="shared" si="3"/>
        <v>12.166666666666666</v>
      </c>
      <c r="H101" s="119" t="s">
        <v>2749</v>
      </c>
      <c r="I101" s="118" t="s">
        <v>628</v>
      </c>
      <c r="J101" s="118" t="s">
        <v>632</v>
      </c>
      <c r="K101" s="120">
        <v>242976982</v>
      </c>
      <c r="L101" s="121" t="s">
        <v>1148</v>
      </c>
      <c r="M101" s="116">
        <v>1</v>
      </c>
      <c r="N101" s="121" t="s">
        <v>2634</v>
      </c>
      <c r="O101" s="121" t="s">
        <v>1148</v>
      </c>
      <c r="P101" s="78"/>
    </row>
    <row r="102" spans="1:16" s="7" customFormat="1" ht="24.75" customHeight="1" outlineLevel="1" x14ac:dyDescent="0.25">
      <c r="A102" s="141">
        <v>55</v>
      </c>
      <c r="B102" s="119" t="s">
        <v>2739</v>
      </c>
      <c r="C102" s="121" t="s">
        <v>31</v>
      </c>
      <c r="D102" s="118">
        <v>106</v>
      </c>
      <c r="E102" s="142">
        <v>42399</v>
      </c>
      <c r="F102" s="142" t="s">
        <v>2682</v>
      </c>
      <c r="G102" s="157">
        <f t="shared" si="3"/>
        <v>9.1666666666666661</v>
      </c>
      <c r="H102" s="119" t="s">
        <v>2750</v>
      </c>
      <c r="I102" s="118" t="s">
        <v>628</v>
      </c>
      <c r="J102" s="118" t="s">
        <v>632</v>
      </c>
      <c r="K102" s="120">
        <v>813746322</v>
      </c>
      <c r="L102" s="121" t="s">
        <v>1148</v>
      </c>
      <c r="M102" s="116">
        <v>1</v>
      </c>
      <c r="N102" s="121" t="s">
        <v>2634</v>
      </c>
      <c r="O102" s="121" t="s">
        <v>1148</v>
      </c>
      <c r="P102" s="78"/>
    </row>
    <row r="103" spans="1:16" s="7" customFormat="1" ht="24.75" customHeight="1" outlineLevel="1" x14ac:dyDescent="0.25">
      <c r="A103" s="141">
        <v>56</v>
      </c>
      <c r="B103" s="119" t="s">
        <v>2739</v>
      </c>
      <c r="C103" s="121" t="s">
        <v>31</v>
      </c>
      <c r="D103" s="118">
        <v>360</v>
      </c>
      <c r="E103" s="142">
        <v>43070</v>
      </c>
      <c r="F103" s="142" t="s">
        <v>2748</v>
      </c>
      <c r="G103" s="157">
        <f t="shared" si="3"/>
        <v>11.133333333333333</v>
      </c>
      <c r="H103" s="119" t="s">
        <v>2751</v>
      </c>
      <c r="I103" s="118" t="s">
        <v>628</v>
      </c>
      <c r="J103" s="118" t="s">
        <v>632</v>
      </c>
      <c r="K103" s="120">
        <v>1155845799</v>
      </c>
      <c r="L103" s="121" t="s">
        <v>1148</v>
      </c>
      <c r="M103" s="116">
        <v>1</v>
      </c>
      <c r="N103" s="121" t="s">
        <v>2634</v>
      </c>
      <c r="O103" s="121" t="s">
        <v>26</v>
      </c>
      <c r="P103" s="78"/>
    </row>
    <row r="104" spans="1:16" s="7" customFormat="1" ht="24.75" customHeight="1" outlineLevel="1" x14ac:dyDescent="0.25">
      <c r="A104" s="141">
        <v>57</v>
      </c>
      <c r="B104" s="119" t="s">
        <v>2739</v>
      </c>
      <c r="C104" s="121" t="s">
        <v>31</v>
      </c>
      <c r="D104" s="118">
        <v>208</v>
      </c>
      <c r="E104" s="142">
        <v>42519</v>
      </c>
      <c r="F104" s="142">
        <v>42719</v>
      </c>
      <c r="G104" s="157">
        <f t="shared" si="3"/>
        <v>6.666666666666667</v>
      </c>
      <c r="H104" s="119" t="s">
        <v>2751</v>
      </c>
      <c r="I104" s="118" t="s">
        <v>628</v>
      </c>
      <c r="J104" s="118" t="s">
        <v>632</v>
      </c>
      <c r="K104" s="120">
        <v>317972655</v>
      </c>
      <c r="L104" s="121" t="s">
        <v>1148</v>
      </c>
      <c r="M104" s="116">
        <v>1</v>
      </c>
      <c r="N104" s="121" t="s">
        <v>2634</v>
      </c>
      <c r="O104" s="121" t="s">
        <v>26</v>
      </c>
      <c r="P104" s="78"/>
    </row>
    <row r="105" spans="1:16" s="7" customFormat="1" ht="24.75" customHeight="1" outlineLevel="1" x14ac:dyDescent="0.25">
      <c r="A105" s="141">
        <v>58</v>
      </c>
      <c r="B105" s="119" t="s">
        <v>2739</v>
      </c>
      <c r="C105" s="121" t="s">
        <v>31</v>
      </c>
      <c r="D105" s="118">
        <v>209</v>
      </c>
      <c r="E105" s="142">
        <v>42519</v>
      </c>
      <c r="F105" s="142">
        <v>42719</v>
      </c>
      <c r="G105" s="157">
        <f t="shared" si="3"/>
        <v>6.666666666666667</v>
      </c>
      <c r="H105" s="119" t="s">
        <v>2751</v>
      </c>
      <c r="I105" s="118" t="s">
        <v>628</v>
      </c>
      <c r="J105" s="118" t="s">
        <v>632</v>
      </c>
      <c r="K105" s="120">
        <v>403980030</v>
      </c>
      <c r="L105" s="121" t="s">
        <v>1148</v>
      </c>
      <c r="M105" s="116">
        <v>1</v>
      </c>
      <c r="N105" s="121" t="s">
        <v>2634</v>
      </c>
      <c r="O105" s="121" t="s">
        <v>26</v>
      </c>
      <c r="P105" s="78"/>
    </row>
    <row r="106" spans="1:16" s="7" customFormat="1" ht="24.75" customHeight="1" outlineLevel="1" x14ac:dyDescent="0.25">
      <c r="A106" s="141">
        <v>59</v>
      </c>
      <c r="B106" s="119" t="s">
        <v>2739</v>
      </c>
      <c r="C106" s="121" t="s">
        <v>31</v>
      </c>
      <c r="D106" s="118" t="s">
        <v>2740</v>
      </c>
      <c r="E106" s="142" t="s">
        <v>2741</v>
      </c>
      <c r="F106" s="142">
        <v>44165</v>
      </c>
      <c r="G106" s="157">
        <f t="shared" si="3"/>
        <v>8.1999999999999993</v>
      </c>
      <c r="H106" s="119" t="s">
        <v>2742</v>
      </c>
      <c r="I106" s="118" t="s">
        <v>628</v>
      </c>
      <c r="J106" s="118" t="s">
        <v>2782</v>
      </c>
      <c r="K106" s="120">
        <v>2571312966</v>
      </c>
      <c r="L106" s="121" t="s">
        <v>1148</v>
      </c>
      <c r="M106" s="116">
        <v>1</v>
      </c>
      <c r="N106" s="121" t="s">
        <v>2634</v>
      </c>
      <c r="O106" s="121" t="s">
        <v>1148</v>
      </c>
      <c r="P106" s="78"/>
    </row>
    <row r="107" spans="1:16" s="7" customFormat="1" ht="24.75" customHeight="1" outlineLevel="1" x14ac:dyDescent="0.25">
      <c r="A107" s="141">
        <v>60</v>
      </c>
      <c r="B107" s="119" t="s">
        <v>2739</v>
      </c>
      <c r="C107" s="121" t="s">
        <v>31</v>
      </c>
      <c r="D107" s="118" t="s">
        <v>2700</v>
      </c>
      <c r="E107" s="142">
        <v>43920</v>
      </c>
      <c r="F107" s="142">
        <v>44165</v>
      </c>
      <c r="G107" s="157">
        <f t="shared" si="3"/>
        <v>8.1666666666666661</v>
      </c>
      <c r="H107" s="119" t="s">
        <v>2742</v>
      </c>
      <c r="I107" s="118" t="s">
        <v>628</v>
      </c>
      <c r="J107" s="118" t="s">
        <v>645</v>
      </c>
      <c r="K107" s="120">
        <v>1647123274</v>
      </c>
      <c r="L107" s="121" t="s">
        <v>1148</v>
      </c>
      <c r="M107" s="116">
        <v>1</v>
      </c>
      <c r="N107" s="121" t="s">
        <v>2634</v>
      </c>
      <c r="O107" s="121" t="s">
        <v>1148</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2752</v>
      </c>
      <c r="E114" s="142">
        <v>44166</v>
      </c>
      <c r="F114" s="142">
        <v>44773</v>
      </c>
      <c r="G114" s="157">
        <f>IF(AND(E114&lt;&gt;"",F114&lt;&gt;""),((F114-E114)/30),"")</f>
        <v>20.233333333333334</v>
      </c>
      <c r="H114" s="174" t="s">
        <v>2754</v>
      </c>
      <c r="I114" s="118" t="s">
        <v>628</v>
      </c>
      <c r="J114" s="118" t="s">
        <v>632</v>
      </c>
      <c r="K114" s="120">
        <v>4589885072</v>
      </c>
      <c r="L114" s="99">
        <f>+IF(AND(K114&gt;0,O114="Ejecución"),(K114/877802)*Tabla28[[#This Row],[% participación]],IF(AND(K114&gt;0,O114&lt;&gt;"Ejecución"),"-",""))</f>
        <v>5228.8387039446252</v>
      </c>
      <c r="M114" s="121" t="s">
        <v>1148</v>
      </c>
      <c r="N114" s="170">
        <v>1</v>
      </c>
      <c r="O114" s="159" t="s">
        <v>1150</v>
      </c>
      <c r="P114" s="77"/>
    </row>
    <row r="115" spans="1:16" s="6" customFormat="1" ht="24.75" customHeight="1" x14ac:dyDescent="0.25">
      <c r="A115" s="140">
        <v>2</v>
      </c>
      <c r="B115" s="158" t="s">
        <v>2665</v>
      </c>
      <c r="C115" s="160" t="s">
        <v>31</v>
      </c>
      <c r="D115" s="63" t="s">
        <v>2753</v>
      </c>
      <c r="E115" s="142">
        <v>44166</v>
      </c>
      <c r="F115" s="142">
        <v>44773</v>
      </c>
      <c r="G115" s="157">
        <f t="shared" ref="G115:G116" si="5">IF(AND(E115&lt;&gt;"",F115&lt;&gt;""),((F115-E115)/30),"")</f>
        <v>20.233333333333334</v>
      </c>
      <c r="H115" s="174" t="s">
        <v>2754</v>
      </c>
      <c r="I115" s="63" t="s">
        <v>628</v>
      </c>
      <c r="J115" s="63" t="s">
        <v>634</v>
      </c>
      <c r="K115" s="67">
        <v>4817806335</v>
      </c>
      <c r="L115" s="99">
        <f>+IF(AND(K115&gt;0,O115="Ejecución"),(K115/877802)*Tabla28[[#This Row],[% participación]],IF(AND(K115&gt;0,O115&lt;&gt;"Ejecución"),"-",""))</f>
        <v>5488.4886739834265</v>
      </c>
      <c r="M115" s="65" t="s">
        <v>1148</v>
      </c>
      <c r="N115" s="170">
        <v>1</v>
      </c>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0.06</v>
      </c>
      <c r="G179" s="162">
        <f>IF(F179&gt;0,SUM(E179+F179),"")</f>
        <v>0.08</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0.08</v>
      </c>
      <c r="D185" s="90" t="s">
        <v>2628</v>
      </c>
      <c r="E185" s="93">
        <f>+(C185*SUM(K20:K35))</f>
        <v>30548600</v>
      </c>
      <c r="F185" s="91"/>
      <c r="G185" s="92"/>
      <c r="H185" s="87"/>
      <c r="I185" s="89" t="s">
        <v>2627</v>
      </c>
      <c r="J185" s="163">
        <f>+SUM(M179:M183)</f>
        <v>0.02</v>
      </c>
      <c r="K185" s="234" t="s">
        <v>2628</v>
      </c>
      <c r="L185" s="234"/>
      <c r="M185" s="93">
        <f>+J185*(SUM(K20:K35))</f>
        <v>7637150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42300</v>
      </c>
      <c r="D193" s="5"/>
      <c r="E193" s="123">
        <v>1681</v>
      </c>
      <c r="F193" s="5"/>
      <c r="G193" s="5"/>
      <c r="H193" s="144" t="s">
        <v>2677</v>
      </c>
      <c r="J193" s="5"/>
      <c r="K193" s="124">
        <v>41133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2743</v>
      </c>
      <c r="J211" s="27" t="s">
        <v>2622</v>
      </c>
      <c r="K211" s="145" t="s">
        <v>2743</v>
      </c>
      <c r="L211" s="21"/>
      <c r="M211" s="21"/>
      <c r="N211" s="21"/>
      <c r="O211" s="8"/>
    </row>
    <row r="212" spans="1:15" x14ac:dyDescent="0.25">
      <c r="A212" s="9"/>
      <c r="B212" s="27" t="s">
        <v>2619</v>
      </c>
      <c r="C212" s="144" t="s">
        <v>2678</v>
      </c>
      <c r="D212" s="21"/>
      <c r="G212" s="27" t="s">
        <v>2621</v>
      </c>
      <c r="H212" s="145" t="s">
        <v>2745</v>
      </c>
      <c r="J212" s="27" t="s">
        <v>2623</v>
      </c>
      <c r="K212" s="144"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microsoft.com/office/infopath/2007/PartnerControls"/>
    <ds:schemaRef ds:uri="http://purl.org/dc/elements/1.1/"/>
    <ds:schemaRef ds:uri="http://purl.org/dc/dcmitype/"/>
    <ds:schemaRef ds:uri="http://schemas.openxmlformats.org/package/2006/metadata/core-properties"/>
    <ds:schemaRef ds:uri="a65d333d-5b59-4810-bc94-b80d9325abbc"/>
    <ds:schemaRef ds:uri="4fb10211-09fb-4e80-9f0b-184718d5d98c"/>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2020-12-28T18:34:56Z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