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<sst xmlns="http://schemas.openxmlformats.org/spreadsheetml/2006/main" count="3660" uniqueCount="2786">
  <si>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</si>
  <si>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</si>
  <si>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</si>
  <si>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</si>
  <si>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</si>
  <si>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</si>
  <si>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</si>
  <si>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</si>
  <si>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</si>
  <si>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</si>
  <si>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</si>
  <si>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</si>
  <si>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</si>
  <si>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</si>
  <si>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</si>
  <si>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</si>
  <si>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</si>
  <si>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</si>
  <si>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</si>
  <si>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</si>
  <si>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</si>
  <si>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</si>
  <si>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</si>
  <si>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</si>
  <si>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</si>
  <si>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</si>
  <si>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</si>
  <si>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</si>
  <si>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</si>
  <si>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</si>
  <si>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</si>
  <si>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</si>
  <si>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</si>
  <si>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</si>
  <si>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</si>
  <si>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</si>
  <si>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</si>
  <si>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</si>
  <si>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</si>
  <si>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</si>
  <si>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</si>
  <si>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</si>
  <si>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</si>
  <si>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</si>
  <si>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</si>
  <si>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</si>
  <si>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</si>
  <si>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</si>
  <si>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</si>
  <si>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</si>
  <si>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</si>
  <si>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</si>
  <si>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</si>
  <si>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</si>
  <si>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</si>
  <si>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</si>
  <si>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</si>
  <si>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</si>
  <si>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</si>
  <si>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</si>
  <si>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</si>
  <si>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</si>
  <si>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</si>
  <si>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</si>
  <si>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</si>
  <si>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</si>
  <si>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</si>
  <si>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</si>
  <si>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</si>
  <si>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</si>
  <si>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</si>
  <si>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</si>
  <si>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</si>
  <si>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</si>
  <si>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</si>
  <si>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</si>
  <si>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</si>
  <si>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</si>
  <si>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</si>
  <si>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</si>
  <si>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</si>
  <si>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</si>
  <si>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</si>
  <si>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</si>
  <si>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</si>
  <si>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</si>
  <si>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</si>
  <si>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</si>
  <si>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</si>
  <si>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</si>
  <si>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</si>
  <si>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</si>
  <si>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</si>
  <si>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</si>
  <si>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</si>
  <si>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</si>
  <si>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</si>
  <si>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</si>
  <si>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</si>
  <si>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</si>
  <si>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</si>
  <si>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</si>
  <si>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</si>
  <si>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</si>
  <si>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</si>
  <si>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</si>
  <si>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</si>
  <si>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</si>
  <si>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</si>
  <si>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</si>
  <si>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</si>
  <si>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</si>
  <si>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</si>
  <si>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</si>
  <si>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</si>
  <si>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</si>
  <si>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</si>
  <si>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</si>
  <si>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</si>
  <si>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</si>
  <si>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</si>
  <si>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</si>
  <si>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</si>
  <si>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</si>
  <si>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</si>
  <si>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</si>
  <si>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</si>
  <si>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</si>
  <si>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</si>
  <si>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</si>
  <si>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</si>
  <si>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</si>
  <si>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</si>
  <si>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</si>
  <si>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</si>
  <si>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</si>
  <si>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</si>
  <si>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</si>
  <si>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</si>
  <si>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</si>
  <si>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</si>
  <si>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</si>
  <si>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</si>
  <si>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</si>
  <si>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</si>
  <si>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</si>
  <si>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</si>
  <si>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</si>
  <si>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</si>
  <si>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</si>
  <si>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</si>
  <si>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</si>
  <si>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</si>
  <si>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</si>
  <si>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</si>
  <si>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</si>
  <si>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</si>
  <si>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</si>
  <si>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</si>
  <si>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</si>
  <si>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</si>
  <si>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</si>
  <si>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</si>
  <si>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</si>
  <si>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</si>
  <si>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</si>
  <si>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</si>
  <si>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</si>
  <si>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</si>
  <si>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</si>
  <si>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</si>
  <si>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</si>
  <si>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</si>
  <si>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</si>
  <si>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</si>
  <si>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</si>
  <si>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</si>
  <si>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</si>
  <si>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</si>
  <si>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</si>
  <si>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</si>
  <si>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</si>
  <si>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</si>
  <si>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</si>
  <si>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</si>
  <si>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</si>
  <si>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</si>
  <si>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</si>
  <si>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</si>
  <si>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</si>
  <si>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</si>
  <si>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</si>
  <si>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</si>
  <si>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</si>
  <si>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</si>
  <si>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</si>
  <si>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</si>
  <si>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</si>
  <si>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</si>
  <si>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</si>
  <si>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</si>
  <si>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</si>
  <si>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</si>
  <si>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</si>
  <si>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</si>
  <si>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</si>
  <si>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</si>
  <si>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</si>
  <si>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</si>
  <si>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</si>
  <si>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</si>
  <si>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</si>
  <si>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</si>
  <si>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</si>
  <si>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</si>
  <si>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</si>
  <si>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</si>
  <si>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</si>
  <si>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</si>
  <si>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</si>
  <si>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</si>
  <si>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</si>
  <si>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</si>
  <si>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</si>
  <si>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</si>
  <si>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</si>
  <si>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</si>
  <si>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</si>
  <si>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</si>
  <si>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</si>
  <si>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</si>
  <si>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</si>
  <si>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</si>
  <si>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</si>
  <si>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</si>
  <si>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</si>
  <si>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</si>
  <si>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</si>
  <si>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</si>
  <si>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</si>
  <si>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</si>
  <si>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</si>
  <si>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</si>
  <si>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</si>
  <si>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</si>
  <si>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</si>
  <si>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</si>
  <si>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</si>
  <si>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</si>
  <si>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</si>
  <si>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</si>
  <si>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</si>
  <si>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</si>
  <si>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</si>
  <si>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</si>
  <si>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</si>
  <si>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</si>
  <si>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</si>
  <si>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</si>
  <si>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</si>
  <si>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</si>
  <si>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</si>
  <si>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</si>
  <si>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</si>
  <si>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</si>
  <si>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</si>
  <si>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</si>
  <si>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</si>
  <si>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</si>
  <si>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</si>
  <si>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</si>
  <si>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</si>
  <si>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</si>
  <si>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</si>
  <si>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</si>
  <si>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</si>
  <si>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</si>
  <si>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</si>
  <si>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</si>
  <si>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</si>
  <si>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</si>
  <si>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</si>
  <si>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</si>
  <si>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</si>
  <si>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</si>
  <si>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</si>
  <si>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</si>
  <si>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</si>
  <si>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</si>
  <si>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</si>
  <si>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</si>
  <si>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</si>
  <si>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</si>
  <si>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</si>
  <si>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</si>
  <si>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</si>
  <si>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</si>
  <si>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</si>
  <si>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</si>
  <si>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</si>
  <si>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</si>
  <si>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</si>
  <si>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</si>
  <si>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</si>
  <si>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</si>
  <si>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</si>
  <si>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</si>
  <si>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</si>
  <si>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</si>
  <si>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</si>
  <si>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</si>
  <si>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</si>
  <si>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</si>
  <si>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</si>
  <si>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</si>
  <si>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</si>
  <si>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</si>
  <si>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</si>
  <si>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</si>
  <si>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</si>
  <si>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</si>
  <si>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</si>
  <si>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</si>
  <si>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</si>
  <si>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</si>
  <si>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</si>
  <si>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</si>
  <si>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</si>
  <si>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</si>
  <si>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</si>
  <si>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</si>
  <si>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</si>
  <si>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</si>
  <si>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</si>
  <si>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</si>
  <si>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</si>
  <si>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</si>
  <si>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</si>
  <si>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</si>
  <si>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</si>
  <si>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</si>
  <si>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</si>
  <si>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</si>
  <si>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</si>
  <si>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</si>
  <si>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</si>
  <si>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</si>
  <si>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</si>
  <si>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</si>
  <si>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</si>
  <si>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</si>
  <si>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</si>
  <si>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</si>
  <si>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</si>
  <si>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</si>
  <si>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</si>
  <si>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</si>
  <si>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</si>
  <si>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</si>
  <si>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</si>
  <si>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</si>
  <si>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</si>
  <si>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</si>
  <si>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</si>
  <si>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</si>
  <si>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</si>
  <si>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</si>
  <si>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</si>
  <si>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</si>
  <si>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</si>
  <si>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</si>
  <si>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</si>
  <si>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</si>
  <si>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</si>
  <si>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</si>
  <si>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</si>
  <si>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</si>
  <si>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</si>
  <si>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</si>
  <si>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</si>
  <si>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</si>
  <si>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</si>
  <si>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</si>
  <si>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</si>
  <si>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</si>
  <si>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</si>
  <si>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</si>
  <si>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</si>
  <si>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</si>
  <si>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</si>
  <si>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</si>
  <si>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</si>
  <si>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</si>
  <si>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</si>
  <si>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</si>
  <si>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</si>
  <si>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</si>
  <si>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</si>
  <si>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</si>
  <si>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</si>
  <si>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</si>
  <si>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</si>
  <si>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</si>
  <si>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</si>
  <si>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</si>
  <si>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</si>
  <si>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</si>
  <si>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</si>
  <si>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</si>
  <si>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</si>
  <si>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</si>
  <si>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</si>
  <si>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</si>
  <si>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</si>
  <si>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</si>
  <si>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</si>
  <si>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</si>
  <si>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</si>
  <si>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</si>
  <si>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</si>
  <si>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</si>
  <si>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</si>
  <si>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</si>
  <si>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</si>
  <si>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</si>
  <si>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</si>
  <si>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</si>
  <si>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</si>
  <si>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</si>
  <si>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</si>
  <si>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</si>
  <si>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</si>
  <si>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</si>
  <si>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</si>
  <si>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</si>
  <si>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</si>
  <si>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</si>
  <si>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</si>
  <si>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</si>
  <si>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</si>
  <si>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</si>
  <si>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</si>
  <si>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</si>
  <si>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</si>
  <si>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</si>
  <si>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</si>
  <si>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</si>
  <si>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</si>
  <si>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</si>
  <si>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</si>
  <si>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</si>
  <si>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</si>
  <si>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</si>
  <si>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</si>
  <si>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</si>
  <si>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</si>
  <si>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</si>
  <si>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</si>
  <si>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</si>
  <si>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</si>
  <si>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</si>
  <si>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</si>
  <si>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</si>
  <si>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</si>
  <si>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</si>
  <si>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</si>
  <si>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</si>
  <si>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</si>
  <si>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</si>
  <si>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</si>
  <si>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</si>
  <si>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</si>
  <si>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</si>
  <si>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</si>
  <si>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</si>
  <si>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</si>
  <si>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</si>
  <si>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</si>
  <si>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</si>
  <si>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</si>
  <si>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</si>
  <si>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</si>
  <si>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</si>
  <si>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</si>
  <si>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</si>
  <si>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</si>
  <si>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</si>
  <si>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</si>
  <si>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</si>
  <si>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</si>
  <si>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</si>
  <si>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</si>
  <si>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</si>
  <si>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</si>
  <si>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</si>
  <si>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</si>
  <si>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</si>
  <si>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</si>
  <si>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</si>
  <si>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</si>
  <si>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</si>
  <si>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</si>
  <si>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</si>
  <si>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</si>
  <si>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</si>
  <si>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</si>
  <si>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</si>
  <si>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</si>
  <si>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</si>
  <si>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</si>
  <si>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</si>
  <si>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</si>
  <si>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</si>
  <si>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</si>
  <si>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</si>
  <si>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</si>
  <si>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</si>
  <si>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</si>
  <si>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</si>
  <si>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</si>
  <si>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</si>
  <si>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</si>
  <si>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</si>
  <si>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</si>
  <si>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</si>
  <si>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</si>
  <si>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</si>
  <si>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</si>
  <si>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</si>
  <si>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</si>
  <si>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</si>
  <si>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</si>
  <si>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</si>
  <si>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</si>
  <si>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</si>
  <si>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</si>
  <si>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</si>
  <si>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</si>
  <si>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</si>
  <si>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</si>
  <si>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</si>
  <si>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</si>
  <si>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</si>
  <si>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</si>
  <si>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</si>
  <si>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</si>
  <si>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</si>
  <si>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</si>
  <si>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</si>
  <si>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</si>
  <si>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</si>
  <si>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</si>
  <si>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</si>
  <si>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</si>
  <si>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</si>
  <si>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</si>
  <si>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</si>
  <si>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</si>
  <si>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</si>
  <si>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</si>
  <si>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</si>
  <si>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</si>
  <si>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</si>
  <si>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</si>
  <si>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</si>
  <si>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</si>
  <si>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</si>
  <si>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</si>
  <si>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</si>
  <si>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</si>
  <si>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</si>
  <si>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</si>
  <si>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</si>
  <si>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</si>
  <si>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</si>
  <si>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</si>
  <si>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</si>
  <si>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</si>
  <si>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</si>
  <si>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</si>
  <si>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</si>
  <si>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</si>
  <si>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</si>
  <si>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</si>
  <si>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</si>
  <si>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</si>
  <si>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</si>
  <si>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</si>
  <si>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</si>
  <si>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</si>
  <si>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</si>
  <si>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</si>
  <si>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</si>
  <si>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</si>
  <si>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</si>
  <si>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</si>
  <si>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</si>
  <si>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</si>
  <si>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</si>
  <si>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</si>
  <si>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</si>
  <si>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</si>
  <si>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</si>
  <si>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</si>
  <si>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</si>
  <si>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</si>
  <si>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</si>
  <si>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</si>
  <si>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</si>
  <si>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</si>
  <si>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</si>
  <si>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</si>
  <si>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</si>
  <si>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</si>
  <si>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</si>
  <si>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</si>
  <si>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</si>
  <si>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</si>
  <si>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</si>
  <si>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</si>
  <si>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</si>
  <si>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</si>
  <si>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</si>
  <si>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</si>
  <si>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</si>
  <si>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</si>
  <si>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</si>
  <si>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</si>
  <si>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</si>
  <si>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</si>
  <si>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</si>
  <si>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</si>
  <si>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</si>
  <si>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</si>
  <si>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</si>
  <si>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</si>
  <si>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</si>
  <si>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</si>
  <si>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</si>
  <si>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</si>
  <si>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</si>
  <si>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</si>
  <si>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</si>
  <si>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</si>
  <si>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</si>
  <si>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</si>
  <si>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</si>
  <si>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</si>
  <si>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</si>
  <si>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</si>
  <si>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</si>
  <si>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</si>
  <si>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</si>
  <si>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</si>
  <si>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</si>
  <si>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</si>
  <si>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</si>
  <si>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</si>
  <si>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</si>
  <si>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</si>
  <si>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</si>
  <si>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</si>
  <si>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</si>
  <si>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</si>
  <si>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</si>
  <si>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</si>
  <si>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</si>
  <si>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</si>
  <si>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</si>
  <si>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</si>
  <si>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</si>
  <si>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</si>
  <si>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</si>
  <si>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</si>
  <si>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</si>
  <si>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</si>
  <si>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</si>
  <si>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</si>
  <si>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</si>
  <si>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</si>
  <si>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</si>
  <si>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</si>
  <si>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</si>
  <si>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</si>
  <si>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</si>
  <si>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</si>
  <si>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</si>
  <si>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</si>
  <si>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</si>
  <si>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</si>
  <si>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</si>
  <si>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</si>
  <si>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</si>
  <si>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</si>
  <si>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</si>
  <si>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</si>
  <si>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</si>
  <si>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</si>
  <si>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</si>
  <si>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</si>
  <si>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</si>
  <si>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</si>
  <si>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</si>
  <si>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</si>
  <si>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</si>
  <si>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</si>
  <si>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</si>
  <si>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</si>
  <si>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</si>
  <si>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</si>
  <si>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</si>
  <si>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</si>
  <si>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</si>
  <si>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</si>
  <si>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</si>
  <si>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</si>
  <si>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</si>
  <si>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</si>
  <si>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</si>
  <si>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</si>
  <si>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</si>
  <si>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</si>
  <si>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</si>
  <si>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</si>
  <si>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</si>
  <si>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</si>
  <si>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</si>
  <si>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</si>
  <si>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</si>
  <si>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</si>
  <si>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</si>
  <si>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</si>
  <si>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</si>
  <si>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</si>
  <si>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</si>
  <si>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</si>
  <si>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</si>
  <si>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</si>
  <si>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</si>
  <si>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</si>
  <si>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</si>
  <si>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</si>
  <si>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</si>
  <si>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</si>
  <si>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</si>
  <si>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</si>
  <si>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</si>
  <si>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</si>
  <si>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</si>
  <si>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</si>
  <si>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</si>
  <si>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</si>
  <si>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</si>
  <si>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</si>
  <si>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</si>
  <si>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</si>
  <si>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</si>
  <si>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</si>
  <si>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</si>
  <si>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</si>
  <si>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</si>
  <si>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</si>
  <si>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</si>
  <si>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</si>
  <si>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</si>
  <si>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</si>
  <si>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</si>
  <si>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</si>
  <si>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</si>
  <si>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</si>
  <si>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</si>
  <si>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</si>
  <si>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</si>
  <si>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</si>
  <si>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</si>
  <si>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</si>
  <si>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</si>
  <si>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</si>
  <si>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</si>
  <si>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</si>
  <si>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</si>
  <si>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</si>
  <si>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</si>
  <si>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</si>
  <si>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</si>
  <si>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</si>
  <si>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</si>
  <si>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</si>
  <si>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</si>
  <si>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</si>
  <si>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</si>
  <si>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</si>
  <si>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</si>
  <si>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</si>
  <si>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</si>
  <si>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</si>
  <si>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</si>
  <si>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</si>
  <si>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</si>
  <si>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</si>
  <si>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</si>
  <si>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</si>
  <si>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</si>
  <si>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</si>
  <si>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</si>
  <si>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</si>
  <si>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</si>
  <si>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</si>
  <si>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</si>
  <si>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</si>
  <si>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</si>
  <si>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</si>
  <si>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</si>
  <si>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</si>
  <si>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</si>
  <si>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</si>
  <si>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</si>
  <si>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</si>
  <si>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</si>
  <si>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</si>
  <si>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</si>
  <si>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</si>
  <si>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</si>
  <si>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</si>
  <si>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</si>
  <si>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</si>
  <si>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</si>
  <si>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</si>
  <si>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</si>
  <si>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</si>
  <si>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</si>
  <si>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</si>
  <si>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</si>
  <si>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</si>
  <si>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</si>
  <si>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</si>
  <si>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</si>
  <si>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</si>
  <si>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</si>
  <si>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</si>
  <si>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</si>
  <si>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</si>
  <si>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</si>
  <si>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</si>
  <si>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</si>
  <si>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</si>
  <si>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</si>
  <si>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</si>
  <si>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</si>
  <si>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</si>
  <si>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</si>
  <si>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</si>
  <si>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</si>
  <si>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</si>
  <si>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</si>
  <si>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</si>
  <si>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</si>
  <si>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</si>
  <si>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</si>
  <si>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</si>
  <si>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</si>
  <si>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</si>
  <si>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</si>
  <si>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</si>
  <si>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</si>
  <si>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</si>
  <si>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</si>
  <si>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</si>
  <si>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</si>
  <si>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</si>
  <si>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</si>
  <si>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</si>
  <si>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</si>
  <si>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</si>
  <si>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</si>
  <si>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</si>
  <si>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</si>
  <si>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</si>
  <si>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</si>
  <si>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</si>
  <si>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</si>
  <si>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</si>
  <si>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</si>
  <si>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</si>
  <si>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</si>
  <si>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</si>
  <si>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</si>
  <si>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</si>
  <si>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</si>
  <si>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</si>
  <si>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</si>
  <si>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</si>
  <si>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</si>
  <si>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</si>
  <si>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</si>
  <si>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</si>
  <si>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</si>
  <si>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</si>
  <si>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</si>
  <si>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</si>
  <si>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</si>
  <si>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</si>
  <si>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</si>
  <si>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</si>
  <si>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</si>
  <si>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</si>
  <si>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</si>
  <si>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</si>
  <si>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</si>
  <si>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</si>
  <si>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</si>
  <si>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</si>
  <si>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</si>
  <si>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</si>
  <si>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</si>
  <si>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</si>
  <si>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</si>
  <si>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</si>
  <si>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</si>
  <si>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</si>
  <si>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</si>
  <si>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</si>
  <si>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</si>
  <si>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</si>
  <si>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</si>
  <si>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</si>
  <si>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</si>
  <si>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</si>
  <si>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</si>
  <si>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</si>
  <si>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</si>
  <si>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</si>
  <si>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</si>
  <si>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</si>
  <si>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</si>
  <si>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</si>
  <si>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</si>
  <si>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</si>
  <si>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</si>
  <si>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</si>
  <si>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</si>
  <si>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</si>
  <si>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</si>
  <si>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</si>
  <si>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</si>
  <si>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</si>
  <si>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</si>
  <si>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</si>
  <si>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</si>
  <si>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</si>
  <si>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</si>
  <si>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</si>
  <si>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</si>
  <si>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</si>
  <si>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</si>
  <si>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</si>
  <si>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</si>
  <si>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</si>
  <si>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</si>
  <si>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</si>
  <si>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</si>
  <si>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</si>
  <si>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</si>
  <si>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</si>
  <si>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</si>
  <si>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</si>
  <si>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</si>
  <si>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</si>
  <si>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</si>
  <si>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</si>
  <si>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</si>
  <si>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</si>
  <si>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</si>
  <si>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</si>
  <si>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</si>
  <si>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</si>
  <si>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</si>
  <si>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</si>
  <si>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</si>
  <si>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</si>
  <si>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</si>
  <si>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</si>
  <si>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</si>
  <si>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</si>
  <si>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</si>
  <si>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</si>
  <si>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</si>
  <si>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</si>
  <si>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</si>
  <si>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</si>
  <si>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</si>
  <si>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</si>
  <si>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</si>
  <si>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</si>
  <si>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</si>
  <si>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</si>
  <si>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</si>
  <si>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</si>
  <si>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</si>
  <si>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</si>
  <si>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</si>
  <si>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</si>
  <si>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</si>
  <si>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</si>
  <si>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</si>
  <si>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</si>
  <si>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</si>
  <si>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</si>
  <si>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</si>
  <si>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</si>
  <si>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</si>
  <si>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</si>
  <si>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</si>
  <si>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</si>
  <si>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</si>
  <si>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</si>
  <si>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</si>
  <si>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</si>
  <si>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</si>
  <si>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</si>
  <si>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</si>
  <si>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</si>
  <si>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</si>
  <si>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</si>
  <si>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</si>
  <si>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</si>
  <si>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</si>
  <si>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</si>
  <si>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</si>
  <si>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</si>
  <si>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</si>
  <si>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</si>
  <si>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</si>
  <si>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</si>
  <si>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</si>
  <si>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</si>
  <si>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</si>
  <si>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</si>
  <si>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</si>
  <si>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</si>
  <si>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</si>
  <si>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</si>
  <si>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</si>
  <si>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</si>
  <si>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</si>
  <si>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</si>
  <si>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</si>
  <si>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</si>
  <si>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</si>
  <si>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</si>
  <si>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</si>
  <si>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</si>
  <si>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</si>
  <si>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</si>
  <si>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</si>
  <si>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</si>
  <si>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</si>
  <si>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</si>
  <si>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</si>
  <si>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</si>
  <si>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</si>
  <si>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</si>
  <si>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</si>
  <si>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</si>
  <si>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</si>
  <si>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</si>
  <si>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</si>
  <si>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</si>
  <si>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</si>
  <si>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</si>
  <si>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</si>
  <si>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</si>
  <si>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</si>
  <si>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</si>
  <si>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</si>
  <si>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</si>
  <si>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</si>
  <si>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</si>
  <si>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</si>
  <si>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</si>
  <si>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</si>
  <si>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</si>
  <si>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</si>
  <si>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</si>
  <si>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</si>
  <si>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</si>
  <si>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</si>
  <si>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</si>
  <si>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</si>
  <si>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</si>
  <si>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</si>
  <si>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</si>
  <si>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</si>
  <si>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</si>
  <si>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</si>
  <si>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</si>
  <si>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</si>
  <si>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</si>
  <si>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</si>
  <si>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</si>
  <si>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</si>
  <si>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</si>
  <si>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</si>
  <si>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</si>
  <si>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</si>
  <si>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</si>
  <si>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</si>
  <si>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</si>
  <si>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</si>
  <si>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</si>
  <si>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</si>
  <si>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</si>
  <si>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</si>
  <si>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</si>
  <si>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</si>
  <si>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</si>
  <si>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</si>
  <si>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</si>
  <si>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</si>
  <si>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</si>
  <si>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</si>
  <si>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</si>
  <si>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</si>
  <si>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</si>
  <si>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</si>
  <si>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</si>
  <si>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</si>
  <si>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</si>
  <si>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</si>
  <si>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</si>
  <si>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</si>
  <si>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</si>
  <si>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</si>
  <si>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</si>
  <si>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</si>
  <si>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</si>
  <si>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</si>
  <si>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</si>
  <si>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</si>
  <si>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</si>
  <si>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</si>
  <si>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</si>
  <si>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</si>
  <si>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</si>
  <si>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</si>
  <si>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</si>
  <si>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</si>
  <si>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</si>
  <si>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</si>
  <si>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</si>
  <si>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</si>
  <si>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</si>
  <si>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</si>
  <si>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</si>
  <si>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</si>
  <si>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</si>
  <si>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</si>
  <si>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</si>
  <si>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</si>
  <si>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</si>
  <si>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</si>
  <si>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</si>
  <si>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</si>
  <si>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</si>
  <si>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</si>
  <si>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</si>
  <si>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</si>
  <si>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</si>
  <si>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</si>
  <si>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</si>
  <si>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</si>
  <si>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</si>
  <si>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</si>
  <si>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</si>
  <si>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</si>
  <si>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</si>
  <si>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</si>
  <si>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</si>
  <si>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</si>
  <si>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</si>
  <si>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</si>
  <si>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</si>
  <si>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</si>
  <si>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</si>
  <si>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</si>
  <si>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</si>
  <si>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</si>
  <si>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</si>
  <si>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</si>
  <si>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</si>
  <si>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</si>
  <si>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</si>
  <si>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</si>
  <si>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</si>
  <si>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</si>
  <si>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</si>
  <si>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</si>
  <si>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</si>
  <si>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</si>
  <si>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</si>
  <si>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</si>
  <si>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</si>
  <si>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</si>
  <si>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</si>
  <si>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</si>
  <si>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</si>
  <si>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</si>
  <si>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</si>
  <si>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</si>
  <si>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</si>
  <si>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</si>
  <si>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</si>
  <si>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</si>
  <si>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</si>
  <si>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</si>
  <si>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</si>
  <si>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</si>
  <si>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</si>
  <si>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</si>
  <si>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</si>
  <si>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</si>
  <si>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</si>
  <si>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</si>
  <si>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</si>
  <si>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</si>
  <si>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</si>
  <si>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</si>
  <si>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</si>
  <si>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</si>
  <si>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</si>
  <si>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</si>
  <si>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</si>
  <si>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</si>
  <si>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</si>
  <si>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</si>
  <si>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</si>
  <si>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</si>
  <si>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</si>
  <si>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</si>
  <si>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</si>
  <si>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</si>
  <si>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</si>
  <si>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</si>
  <si>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</si>
  <si>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</si>
  <si>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</si>
  <si>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</si>
  <si>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</si>
  <si>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</si>
  <si>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</si>
  <si>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</si>
  <si>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</si>
  <si>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</si>
  <si>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</si>
  <si>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</si>
  <si>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</si>
  <si>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</si>
  <si>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</si>
  <si>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</si>
  <si>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</si>
  <si>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</si>
  <si>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</si>
  <si>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</si>
  <si>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</si>
  <si>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</si>
  <si>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</si>
  <si>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</si>
  <si>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</si>
  <si>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</si>
  <si>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</si>
  <si>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</si>
  <si>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</si>
  <si>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</si>
  <si>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</si>
  <si>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</si>
  <si>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</si>
  <si>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</si>
  <si>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</si>
  <si>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</si>
  <si>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</si>
  <si>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</si>
  <si>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</si>
  <si>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</si>
  <si>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</si>
  <si>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</si>
  <si>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</si>
  <si>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</si>
  <si>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</si>
  <si>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</si>
  <si>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</si>
  <si>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</si>
  <si>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</si>
  <si>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</si>
  <si>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</si>
  <si>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</si>
  <si>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</si>
  <si>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</si>
  <si>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</si>
  <si>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</si>
  <si>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</si>
  <si>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</si>
  <si>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</si>
  <si>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</si>
  <si>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</si>
  <si>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</si>
  <si>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</si>
  <si>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</si>
  <si>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</si>
  <si>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</si>
  <si>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</si>
  <si>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</si>
  <si>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</si>
  <si>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</si>
  <si>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</si>
  <si>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</si>
  <si>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</si>
  <si>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</si>
  <si>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</si>
  <si>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</si>
  <si>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</si>
  <si>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</si>
  <si>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</si>
  <si>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</si>
  <si>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</si>
  <si>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</si>
  <si>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</si>
  <si>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</si>
  <si>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</si>
  <si>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</si>
  <si>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</si>
  <si>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</si>
  <si>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</si>
  <si>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</si>
  <si>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</si>
  <si>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</si>
  <si>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</si>
  <si>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</si>
  <si>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</si>
  <si>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</si>
  <si>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</si>
  <si>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</si>
  <si>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</si>
  <si>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</si>
  <si>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</si>
  <si>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</si>
  <si>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</si>
  <si>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</si>
  <si>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</si>
  <si>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</si>
  <si>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</si>
  <si>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</si>
  <si>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</si>
  <si>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</si>
  <si>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</si>
  <si>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</si>
  <si>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</si>
  <si>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</si>
  <si>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</si>
  <si>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</si>
  <si>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</si>
  <si>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</si>
  <si>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</si>
  <si>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</si>
  <si>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</si>
  <si>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</si>
  <si>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</si>
  <si>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</si>
  <si>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</si>
  <si>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</si>
  <si>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</si>
  <si>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</si>
  <si>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</si>
  <si>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</si>
  <si>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</si>
  <si>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</si>
  <si>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</si>
  <si>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</si>
  <si>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</si>
  <si>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</si>
  <si>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</si>
  <si>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</si>
  <si>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</si>
  <si>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</si>
  <si>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</si>
  <si>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</si>
  <si>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</si>
  <si>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</si>
  <si>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</si>
  <si>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</si>
  <si>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</si>
  <si>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</si>
  <si>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</si>
  <si>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</si>
  <si>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</si>
  <si>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</si>
  <si>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</si>
  <si>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</si>
  <si>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</si>
  <si>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</si>
  <si>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</si>
  <si>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</si>
  <si>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</si>
  <si>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</si>
  <si>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</si>
  <si>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</si>
  <si>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</si>
  <si>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</si>
  <si>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</si>
  <si>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</si>
  <si>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</si>
  <si>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</si>
  <si>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</si>
  <si>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</si>
  <si>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</si>
  <si>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</si>
  <si>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</si>
  <si>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</si>
  <si>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</si>
  <si>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</si>
  <si>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</si>
  <si>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</si>
  <si>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</si>
  <si>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</si>
  <si>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</si>
  <si>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</si>
  <si>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</si>
  <si>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</si>
  <si>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</si>
  <si>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</si>
  <si>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</si>
  <si>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</si>
  <si>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</si>
  <si>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</si>
  <si>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</si>
  <si>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</si>
  <si>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</si>
  <si>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</si>
  <si>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</si>
  <si>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</si>
  <si>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</si>
  <si>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</si>
  <si>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</si>
  <si>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</si>
  <si>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</si>
  <si>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</si>
  <si>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</si>
  <si>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</si>
  <si>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</si>
  <si>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</si>
  <si>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</si>
  <si>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</si>
  <si>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</si>
  <si>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</si>
  <si>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</si>
  <si>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</si>
  <si>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</si>
  <si>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</si>
  <si>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</si>
  <si>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</si>
  <si>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</si>
  <si>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</si>
  <si>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</si>
  <si>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</si>
  <si>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</si>
  <si>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</si>
  <si>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</si>
  <si>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</si>
  <si>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</si>
  <si>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</si>
  <si>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</si>
  <si>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</si>
  <si>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</si>
  <si>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</si>
  <si>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</si>
  <si>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</si>
  <si>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</si>
  <si>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</si>
  <si>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</si>
  <si>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</si>
  <si>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</si>
  <si>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</si>
  <si>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</si>
  <si>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</si>
  <si>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</si>
  <si>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</si>
  <si>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</si>
  <si>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</si>
  <si>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</si>
  <si>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</si>
  <si>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</si>
  <si>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</si>
  <si>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</si>
  <si>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</si>
  <si>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</si>
  <si>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</si>
  <si>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</si>
  <si>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</si>
  <si>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</si>
  <si>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</si>
  <si>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</si>
  <si>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</si>
  <si>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</si>
  <si>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</si>
  <si>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</si>
  <si>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</si>
  <si>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</si>
  <si>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</si>
  <si>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</si>
  <si>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</si>
  <si>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</si>
  <si>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</si>
  <si>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</si>
  <si>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</si>
  <si>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</si>
  <si>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</si>
  <si>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</si>
  <si>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</si>
  <si>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</si>
  <si>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</si>
  <si>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</si>
  <si>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</si>
  <si>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</si>
  <si>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</si>
  <si>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</si>
  <si>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</si>
  <si>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</si>
  <si>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</si>
  <si>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</si>
  <si>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</si>
  <si>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</si>
  <si>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</si>
  <si>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</si>
  <si>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</si>
  <si>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</si>
  <si>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</si>
  <si>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</si>
  <si>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</si>
  <si>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</si>
  <si>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</si>
  <si>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</si>
  <si>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</si>
  <si>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</si>
  <si>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</si>
  <si>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</si>
  <si>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</si>
  <si>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</si>
  <si>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</si>
  <si>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</si>
  <si>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</si>
  <si>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</si>
  <si>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</si>
  <si>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</si>
  <si>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</si>
  <si>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</si>
  <si>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</si>
  <si>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</si>
  <si>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</si>
  <si>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</si>
  <si>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</si>
  <si>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</si>
  <si>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</si>
  <si>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</si>
  <si>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</si>
  <si>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</si>
  <si>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</si>
  <si>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</si>
  <si>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</si>
  <si>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</si>
  <si>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</si>
  <si>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</si>
  <si>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</si>
  <si>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</si>
  <si>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</si>
  <si>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</si>
  <si>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</si>
  <si>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</si>
  <si>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</si>
  <si>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</si>
  <si>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</si>
  <si>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</si>
  <si>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</si>
  <si>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</si>
  <si>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</si>
  <si>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</si>
  <si>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</si>
  <si>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</si>
  <si>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</si>
  <si>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</si>
  <si>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</si>
  <si>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</si>
  <si>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</si>
  <si>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</si>
  <si>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</si>
  <si>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</si>
  <si>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</si>
  <si>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</si>
  <si>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</si>
  <si>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</si>
  <si>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</si>
  <si>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</si>
  <si>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</si>
  <si>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</si>
  <si>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</si>
  <si>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</si>
  <si>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</si>
  <si>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</si>
  <si>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</si>
  <si>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</si>
  <si>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</si>
  <si>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</si>
  <si>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</si>
  <si>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</si>
  <si>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</si>
  <si>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</si>
  <si>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</si>
  <si>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</si>
  <si>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</si>
  <si>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</si>
  <si>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</si>
  <si>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</si>
  <si>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</si>
  <si>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</si>
  <si>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</si>
  <si>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</si>
  <si>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</si>
  <si>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</si>
  <si>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</si>
  <si>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</si>
  <si>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</si>
  <si>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</si>
  <si>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</si>
  <si>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</si>
  <si>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</si>
  <si>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</si>
  <si>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</si>
  <si>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</si>
  <si>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</si>
  <si>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</si>
  <si>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</si>
  <si>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</si>
  <si>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</si>
  <si>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</si>
  <si>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</si>
  <si>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</si>
  <si>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</si>
  <si>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</si>
  <si>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</si>
  <si>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</si>
  <si>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</si>
  <si>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</si>
  <si>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</si>
  <si>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</si>
  <si>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</si>
  <si>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</si>
  <si>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</si>
  <si>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</si>
  <si>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</si>
  <si>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</si>
  <si>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</si>
  <si>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</si>
  <si>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</si>
  <si>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</si>
  <si>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</si>
  <si>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</si>
  <si>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</si>
  <si>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</si>
  <si>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</si>
  <si>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</si>
  <si>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</si>
  <si>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</si>
  <si>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</si>
  <si>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</si>
  <si>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</si>
  <si>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</si>
  <si>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</si>
  <si>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</si>
  <si>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</si>
  <si>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</si>
  <si>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</si>
  <si>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</si>
  <si>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</si>
  <si>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</si>
  <si>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</si>
  <si>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</si>
  <si>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</si>
  <si>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</si>
  <si>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</si>
  <si>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</si>
  <si>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</si>
  <si>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</si>
  <si>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</si>
  <si>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</si>
  <si>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</si>
  <si>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</si>
  <si>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</si>
  <si>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</si>
  <si>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</si>
  <si>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</si>
  <si>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</si>
  <si>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</si>
  <si>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</si>
  <si>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</si>
  <si>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</si>
  <si>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</si>
  <si>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</si>
  <si>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</si>
  <si>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</si>
  <si>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</si>
  <si>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</si>
  <si>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</si>
  <si>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</si>
  <si>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</si>
  <si>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</si>
  <si>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</si>
  <si>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</si>
  <si>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</si>
  <si>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</si>
  <si>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</si>
  <si>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</si>
  <si>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</si>
  <si>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</si>
  <si>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</si>
  <si>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</si>
  <si>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</si>
  <si>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</si>
  <si>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</si>
  <si>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</si>
  <si>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</si>
  <si>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</si>
  <si>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</si>
  <si>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</si>
  <si>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</si>
  <si>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</si>
  <si>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</si>
  <si>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</si>
  <si>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</si>
  <si>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</si>
  <si>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</si>
  <si>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</si>
  <si>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</si>
  <si>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</si>
  <si>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</si>
  <si>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</si>
  <si>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</si>
  <si>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</si>
  <si>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</si>
  <si>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</si>
  <si>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</si>
  <si>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</si>
  <si>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</si>
  <si>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</si>
  <si>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</si>
  <si>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</si>
  <si>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</si>
  <si>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</si>
  <si>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</si>
  <si>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</si>
  <si>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</si>
  <si>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</si>
  <si>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</si>
  <si>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</si>
  <si>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</si>
  <si>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</si>
  <si>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</si>
  <si>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</si>
  <si>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</si>
  <si>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</si>
  <si>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</si>
  <si>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</si>
  <si>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</si>
  <si>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</si>
  <si>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</si>
  <si>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</si>
  <si>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</si>
  <si>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</si>
  <si>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</si>
  <si>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</si>
  <si>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</si>
  <si>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</si>
  <si>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</si>
  <si>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</si>
  <si>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</si>
  <si>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</si>
  <si>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</si>
  <si>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</si>
  <si>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</si>
  <si>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</si>
  <si>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</si>
  <si>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</si>
  <si>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</si>
  <si>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</si>
  <si>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</si>
  <si>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</si>
  <si>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</si>
  <si>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</si>
  <si>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</si>
  <si>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</si>
  <si>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</si>
  <si>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</si>
  <si>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</si>
  <si>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</si>
  <si>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</si>
  <si>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</si>
  <si>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</si>
  <si>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</si>
  <si>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</si>
  <si>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</si>
  <si>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</si>
  <si>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</si>
  <si>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</si>
  <si>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</si>
  <si>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</si>
  <si>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</si>
  <si>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</si>
  <si>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</si>
  <si>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</si>
  <si>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</si>
  <si>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</si>
  <si>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</si>
  <si>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</si>
  <si>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</si>
  <si>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</si>
  <si>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</si>
  <si>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</si>
  <si>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</si>
  <si>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</si>
  <si>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</si>
  <si>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</si>
  <si>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</si>
  <si>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</si>
  <si>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</si>
  <si>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</si>
  <si>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</si>
  <si>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</si>
  <si>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</si>
  <si>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</si>
  <si>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</si>
  <si>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</si>
  <si>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</si>
  <si>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</si>
  <si>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</si>
  <si>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</si>
  <si>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</si>
  <si>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</si>
  <si>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</si>
  <si>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</si>
  <si>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</si>
  <si>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</si>
  <si>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</si>
  <si>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</si>
  <si>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</si>
  <si>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</si>
  <si>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</si>
  <si>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</si>
  <si>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</si>
  <si>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</si>
  <si>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</si>
  <si>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</si>
  <si>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</si>
  <si>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</si>
  <si>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</si>
  <si>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</si>
  <si>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</si>
  <si>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</si>
  <si>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</si>
  <si>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</si>
  <si>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</si>
  <si>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</si>
  <si>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</si>
  <si>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</si>
  <si>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</si>
  <si>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</si>
  <si>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</si>
  <si>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</si>
  <si>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</si>
  <si>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</si>
  <si>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</si>
  <si>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</si>
  <si>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</si>
  <si>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</si>
  <si>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</si>
  <si>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</si>
  <si>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</si>
  <si>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</si>
  <si>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</si>
  <si>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</si>
  <si>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</si>
  <si>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</si>
  <si>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</si>
  <si>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</si>
  <si>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</si>
  <si>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</si>
  <si>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</si>
  <si>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</si>
  <si>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</si>
  <si>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</si>
  <si>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</si>
  <si>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</si>
  <si>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</si>
  <si>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</si>
  <si>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</si>
  <si>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</si>
  <si>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</si>
  <si>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</si>
  <si>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</si>
  <si>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</si>
  <si>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</si>
  <si>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</si>
  <si>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</si>
  <si>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</si>
  <si>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</si>
  <si>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</si>
  <si>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</si>
  <si>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</si>
  <si>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</si>
  <si>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</si>
  <si>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</si>
  <si>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</si>
  <si>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</si>
  <si>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</si>
  <si>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</si>
  <si>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</si>
  <si>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</si>
  <si>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</si>
  <si>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</si>
  <si>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</si>
  <si>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</si>
  <si>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</si>
  <si>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</si>
  <si>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</si>
  <si>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</si>
  <si>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</si>
  <si>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</si>
  <si>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</si>
  <si>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</si>
  <si>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</si>
  <si>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</si>
  <si>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</si>
  <si>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</si>
  <si>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</si>
  <si>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</si>
  <si>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</si>
  <si>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</si>
  <si>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</si>
  <si>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</si>
  <si>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</si>
  <si>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</si>
  <si>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</si>
  <si>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</si>
  <si>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</si>
  <si>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</si>
  <si>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</si>
  <si>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</si>
  <si>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</si>
  <si>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</si>
  <si>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</si>
  <si>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</si>
  <si>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</si>
  <si>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</si>
  <si>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</si>
  <si>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</si>
  <si>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</si>
  <si>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</si>
  <si>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</si>
  <si>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</si>
  <si>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</si>
  <si>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</si>
  <si>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</si>
  <si>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</si>
  <si>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</si>
  <si>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</si>
  <si>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</si>
  <si>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</si>
  <si>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</si>
  <si>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</si>
  <si>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</si>
  <si>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</si>
  <si>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</si>
  <si>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</si>
  <si>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</si>
  <si>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</si>
  <si>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</si>
  <si>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</si>
  <si>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</si>
  <si>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</si>
  <si>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</si>
  <si>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</si>
  <si>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</si>
  <si>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</si>
  <si>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</si>
  <si>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</si>
  <si>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</si>
  <si>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</si>
  <si>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</si>
  <si>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</si>
  <si>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</si>
  <si>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</si>
  <si>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</si>
  <si>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</si>
  <si>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</si>
  <si>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</si>
  <si>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</si>
  <si>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</si>
  <si>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</si>
  <si>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</si>
  <si>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</si>
  <si>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</si>
  <si>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</si>
  <si>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</si>
  <si>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</si>
  <si>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</si>
  <si>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</si>
  <si>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</si>
  <si>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</si>
  <si>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</si>
  <si>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</si>
  <si>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</si>
  <si>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</si>
  <si>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</si>
  <si>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</si>
  <si>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</si>
  <si>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</si>
  <si>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</si>
  <si>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</si>
  <si>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</si>
  <si>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</si>
  <si>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</si>
  <si>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</si>
  <si>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</si>
  <si>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</si>
  <si>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</si>
  <si>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</si>
  <si>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</si>
  <si>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</si>
  <si>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</si>
  <si>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</si>
  <si>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</si>
  <si>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</si>
  <si>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</si>
  <si>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</si>
  <si>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</si>
  <si>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</si>
  <si>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</si>
  <si>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</si>
  <si>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</si>
  <si>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</si>
  <si>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</si>
  <si>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</si>
  <si>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</si>
  <si>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</si>
  <si>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</si>
  <si>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</si>
  <si>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</si>
  <si>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</si>
  <si>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</si>
  <si>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</si>
  <si>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</si>
  <si>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</si>
  <si>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</si>
  <si>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</si>
  <si>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</si>
  <si>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</si>
  <si>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</si>
  <si>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</si>
  <si>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</si>
  <si>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</si>
  <si>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</si>
  <si>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</si>
  <si>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</si>
  <si>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</si>
  <si>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</si>
  <si>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</si>
  <si>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</si>
  <si>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</si>
  <si>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</si>
  <si>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</si>
  <si>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</si>
  <si>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</si>
  <si>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</si>
  <si>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</si>
  <si>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</si>
  <si>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</si>
  <si>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</si>
  <si>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</si>
  <si>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</si>
  <si>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</si>
  <si>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</si>
  <si>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</si>
  <si>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</si>
  <si>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</si>
  <si>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</si>
  <si>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</si>
  <si>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</si>
  <si>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</si>
  <si>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</si>
  <si>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</si>
  <si>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</si>
  <si>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</si>
  <si>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</si>
  <si>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</si>
  <si>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</si>
  <si>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</si>
  <si>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</si>
  <si>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</si>
  <si>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</si>
  <si>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</si>
  <si>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</si>
  <si>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</si>
  <si>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</si>
  <si>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</si>
  <si>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</si>
  <si>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</si>
  <si>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</si>
  <si>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</si>
  <si>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</si>
  <si>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</si>
  <si>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</si>
  <si>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</si>
  <si>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</si>
  <si>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</si>
  <si>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</si>
  <si>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</si>
  <si>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</si>
  <si>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</si>
  <si>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</si>
  <si>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</si>
  <si>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</si>
  <si>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</si>
  <si>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</si>
  <si>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</si>
  <si>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</si>
  <si>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</si>
  <si>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</si>
  <si>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</si>
  <si>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</si>
  <si>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</si>
  <si>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</si>
  <si>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</si>
  <si>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</si>
  <si>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</si>
  <si>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</si>
  <si>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</si>
  <si>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</si>
  <si>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</si>
  <si>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</si>
  <si>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</si>
  <si>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</si>
  <si>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</si>
  <si>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</si>
  <si>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</si>
  <si>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</si>
  <si>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</si>
  <si>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</si>
  <si>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</si>
  <si>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</si>
  <si>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</si>
  <si>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</si>
  <si>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</si>
  <si>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</si>
  <si>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</si>
  <si>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</si>
  <si>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</si>
  <si>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</si>
  <si>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</si>
  <si>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</si>
  <si>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</si>
  <si>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</si>
  <si>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</si>
  <si>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</si>
  <si>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</si>
  <si>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</si>
  <si>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</si>
  <si>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</si>
  <si>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</si>
  <si>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</si>
  <si>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</si>
  <si>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</si>
  <si>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</si>
  <si>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</si>
  <si>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</si>
  <si>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</si>
  <si>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</si>
  <si>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</si>
  <si>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</si>
  <si>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</si>
  <si>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</si>
  <si>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</si>
  <si>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</si>
  <si>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</si>
  <si>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</si>
  <si>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</si>
  <si>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</si>
  <si>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</si>
  <si>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</si>
  <si>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</si>
  <si>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</si>
  <si>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</si>
  <si>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</si>
  <si>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</si>
  <si>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</si>
  <si>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</si>
  <si>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</si>
  <si>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</si>
  <si>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</si>
  <si>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</si>
  <si>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</si>
  <si>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</si>
  <si>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</si>
  <si>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</si>
  <si>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</si>
  <si>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</si>
  <si>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</si>
  <si>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</si>
  <si>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</si>
  <si>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</si>
  <si>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</si>
  <si>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</si>
  <si>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</si>
  <si>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</si>
  <si>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</si>
  <si>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</si>
  <si>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</si>
  <si>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</si>
  <si>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</si>
  <si>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</si>
  <si>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</si>
  <si>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</si>
  <si>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</si>
  <si>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</si>
  <si>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</si>
  <si>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</si>
  <si>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</si>
  <si>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</si>
  <si>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</si>
  <si>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</si>
  <si>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</si>
  <si>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</si>
  <si>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</si>
  <si>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</si>
  <si>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</si>
  <si>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</si>
  <si>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</si>
  <si>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</si>
  <si>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</si>
  <si>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</si>
  <si>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</si>
  <si>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</si>
  <si>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</si>
  <si>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</si>
  <si>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</si>
  <si>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</si>
  <si>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</si>
  <si>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</si>
  <si>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</si>
  <si>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</si>
  <si>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</si>
  <si>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</si>
  <si>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</si>
  <si>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</si>
  <si>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</si>
  <si>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</si>
  <si>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</si>
  <si>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</si>
  <si>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</si>
  <si>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</si>
  <si>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</si>
  <si>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</si>
  <si>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</si>
  <si>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</si>
  <si>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</si>
  <si>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</si>
  <si>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</si>
  <si>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</si>
  <si>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</si>
  <si>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</si>
  <si>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</si>
  <si>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</si>
  <si>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</si>
  <si>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</si>
  <si>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</si>
  <si>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</si>
  <si>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</si>
  <si>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</si>
  <si>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</si>
  <si>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</si>
  <si>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</si>
  <si>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</si>
  <si>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</si>
  <si>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</si>
  <si>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</si>
  <si>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</si>
  <si>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</si>
  <si>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</si>
  <si>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</si>
  <si>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</si>
  <si>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</si>
  <si>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</si>
  <si>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</si>
  <si>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</si>
  <si>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</si>
  <si>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</si>
  <si>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</si>
  <si>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</si>
  <si>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</si>
  <si>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</si>
  <si>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</si>
  <si>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</si>
  <si>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</si>
  <si>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</si>
  <si>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</si>
  <si>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</si>
  <si>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</si>
  <si>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</si>
  <si>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</si>
  <si>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</si>
  <si>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</si>
  <si>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</si>
  <si>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</si>
  <si>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</si>
  <si>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</si>
  <si>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</si>
  <si>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</si>
  <si>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</si>
  <si>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</si>
  <si>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</si>
  <si>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</si>
  <si>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</si>
  <si>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</si>
  <si>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</si>
  <si>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</si>
  <si>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</si>
  <si>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</si>
  <si>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</si>
  <si>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</si>
  <si>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</si>
  <si>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</si>
  <si>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</si>
  <si>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</si>
  <si>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</si>
  <si>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</si>
  <si>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</si>
  <si>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</si>
  <si>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</si>
  <si>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</si>
  <si>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</si>
  <si>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</si>
  <si>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</si>
  <si>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</si>
  <si>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</si>
  <si>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</si>
  <si>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</si>
  <si>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</si>
  <si>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</si>
  <si>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</si>
  <si>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</si>
  <si>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</si>
  <si>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</si>
  <si>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</si>
  <si>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</si>
  <si>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</si>
  <si>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</si>
  <si>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</si>
  <si>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</si>
  <si>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</si>
  <si>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</si>
  <si>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</si>
  <si>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</si>
  <si>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</si>
  <si>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</si>
  <si>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</si>
  <si>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</si>
  <si>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</si>
  <si>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</si>
  <si>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</si>
  <si>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</si>
  <si>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</si>
  <si>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</si>
  <si>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</si>
  <si>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</si>
  <si>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</si>
  <si>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</si>
  <si>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</si>
  <si>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</si>
  <si>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</si>
  <si>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</si>
  <si>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</si>
  <si>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</si>
  <si>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</si>
  <si>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</si>
  <si>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</si>
  <si>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</si>
  <si>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</si>
  <si>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</si>
  <si>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</si>
  <si>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</si>
  <si>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</si>
  <si>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</si>
  <si>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</si>
  <si>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</si>
  <si>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</si>
  <si>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</si>
  <si>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</si>
  <si>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</si>
  <si>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</si>
  <si>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</si>
  <si>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</si>
  <si>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</si>
  <si>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</si>
  <si>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</si>
  <si>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</si>
  <si>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</si>
  <si>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</si>
  <si>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</si>
  <si>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</si>
  <si>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</si>
  <si>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</si>
  <si>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</si>
  <si>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</si>
  <si>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</si>
  <si>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</si>
  <si>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</si>
  <si>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</si>
  <si>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</si>
  <si>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</si>
  <si>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</si>
  <si>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</si>
  <si>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</si>
  <si>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</si>
  <si>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</si>
  <si>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</si>
  <si>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</si>
  <si>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</si>
  <si>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</si>
  <si>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</si>
  <si>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</si>
  <si>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</si>
  <si>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</si>
  <si>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</si>
  <si>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</si>
  <si>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</si>
  <si>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</si>
  <si>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</si>
  <si>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</si>
  <si>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</si>
  <si>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</si>
  <si>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</si>
  <si>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</si>
  <si>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</si>
  <si>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</si>
  <si>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</si>
  <si>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</si>
  <si>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</si>
  <si>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</si>
  <si>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</si>
  <si>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</si>
  <si>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</si>
  <si>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</si>
  <si>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</si>
  <si>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</si>
  <si>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</si>
  <si>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</si>
  <si>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</si>
  <si>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</si>
  <si>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</si>
  <si>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</si>
  <si>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</si>
  <si>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</si>
  <si>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</si>
  <si>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</si>
  <si>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</si>
  <si>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</si>
  <si>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</si>
  <si>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</si>
  <si>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</si>
  <si>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</si>
  <si>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</si>
  <si>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</si>
  <si>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</si>
  <si>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</si>
  <si>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</si>
  <si>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</si>
  <si>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</si>
  <si>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</si>
  <si>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</si>
  <si>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</si>
  <si>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</si>
  <si>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</si>
  <si>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</si>
  <si>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</si>
  <si>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</si>
  <si>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</si>
  <si>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</si>
  <si>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</si>
  <si>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</si>
  <si>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</si>
  <si>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</si>
  <si>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</si>
  <si>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</si>
  <si>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</si>
  <si>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</si>
  <si>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</si>
  <si>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</si>
  <si>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</si>
  <si>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</si>
  <si>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</si>
  <si>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</si>
  <si>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</si>
  <si>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</si>
  <si>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</si>
  <si>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</si>
  <si>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</si>
  <si>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</si>
  <si>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</si>
  <si>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</si>
  <si>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</si>
  <si>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</si>
  <si>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</si>
  <si>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</si>
  <si>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</si>
  <si>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</si>
  <si>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</si>
  <si>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</si>
  <si>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</si>
  <si>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</si>
  <si>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</si>
  <si>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</si>
  <si>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</si>
  <si>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</si>
  <si>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</si>
  <si>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</si>
  <si>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</si>
  <si>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</si>
  <si>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</si>
  <si>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</si>
  <si>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</si>
  <si>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</si>
  <si>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</si>
  <si>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</si>
  <si>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</si>
  <si>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</si>
  <si>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</si>
  <si>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</si>
  <si>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</si>
  <si>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</si>
  <si>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</si>
  <si>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</si>
  <si>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</si>
  <si>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</si>
  <si>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</si>
  <si>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</si>
  <si>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</si>
  <si>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</si>
  <si>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</si>
  <si>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</si>
  <si>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</si>
  <si>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</si>
  <si>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</si>
  <si>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</si>
  <si>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</si>
  <si>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</si>
  <si>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</si>
  <si>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</si>
  <si>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</si>
  <si>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</si>
  <si>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</si>
  <si>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</si>
  <si>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</si>
  <si>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</si>
  <si>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</si>
  <si>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</si>
  <si>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</si>
  <si>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</si>
  <si>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</si>
  <si>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</si>
  <si>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</si>
  <si>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</si>
  <si>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</si>
  <si>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</si>
  <si>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</si>
  <si>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</si>
  <si>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</si>
  <si>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</si>
  <si>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</si>
  <si>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</si>
  <si>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</si>
  <si>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</si>
  <si>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</si>
  <si>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</si>
  <si>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</si>
  <si>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</si>
  <si>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</si>
  <si>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</si>
  <si>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</si>
  <si>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</si>
  <si>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</si>
  <si>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</si>
  <si>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</si>
  <si>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</si>
  <si>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</si>
  <si>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</si>
  <si>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</si>
  <si>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</si>
  <si>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</si>
  <si>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</si>
  <si>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</si>
  <si>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</si>
  <si>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</si>
  <si>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</si>
  <si>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</si>
  <si>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</si>
  <si>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</si>
  <si>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</si>
  <si>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</si>
  <si>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</si>
  <si>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</si>
  <si>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</si>
  <si>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</si>
  <si>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</si>
  <si>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</si>
  <si>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</si>
  <si>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</si>
  <si>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</si>
  <si>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</si>
  <si>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</si>
  <si>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</si>
  <si>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</si>
  <si>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</si>
  <si>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</si>
  <si>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</si>
  <si>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</si>
  <si>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</si>
  <si>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</si>
  <si>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</si>
  <si>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</si>
  <si>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</si>
  <si>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</si>
  <si>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</si>
  <si>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</si>
  <si>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</si>
  <si>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</si>
  <si>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</si>
  <si>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</si>
  <si>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</si>
  <si>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</si>
  <si>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</si>
  <si>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</si>
  <si>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</si>
  <si>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</si>
  <si>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</si>
  <si>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</si>
  <si>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</si>
  <si>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</si>
  <si>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</si>
  <si>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</si>
  <si>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</si>
  <si>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</si>
  <si>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</si>
  <si>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</si>
  <si>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</si>
  <si>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</si>
  <si>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</si>
  <si>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</si>
  <si>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</si>
  <si>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</si>
  <si>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</si>
  <si>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</si>
  <si>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</si>
  <si>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</si>
  <si>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</si>
  <si>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</si>
  <si>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</si>
  <si>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</si>
  <si>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</si>
  <si>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</si>
  <si>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</si>
  <si>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</si>
  <si>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</si>
  <si>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</si>
  <si>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</si>
  <si>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</si>
  <si>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</si>
  <si>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</si>
  <si>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</si>
  <si>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</si>
  <si>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</si>
  <si>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</si>
  <si>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</si>
  <si>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</si>
  <si>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</si>
  <si>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</si>
  <si>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</si>
  <si>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</si>
  <si>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</si>
  <si>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</si>
  <si>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</si>
  <si>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</si>
  <si>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</si>
  <si>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</si>
  <si>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</si>
  <si>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</si>
  <si>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</si>
  <si>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</si>
  <si>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</si>
  <si>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</si>
  <si>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</si>
  <si>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</si>
  <si>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</si>
  <si>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</si>
  <si>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</si>
  <si>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</si>
  <si>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</si>
  <si>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</si>
  <si>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</si>
  <si>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</si>
  <si>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</si>
  <si>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</si>
  <si>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</si>
  <si>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</si>
  <si>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</si>
  <si>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</si>
  <si>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</si>
  <si>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</si>
  <si>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</si>
  <si>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</si>
  <si>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</si>
  <si>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</si>
  <si>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</si>
  <si>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</si>
  <si>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</si>
  <si>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</si>
  <si>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</si>
  <si>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</si>
  <si>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</si>
  <si>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</si>
  <si>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</si>
  <si>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</si>
  <si>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</si>
  <si>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</si>
  <si>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</si>
  <si>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</si>
  <si>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</si>
  <si>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</si>
  <si>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</si>
  <si>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</si>
  <si>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</si>
  <si>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</si>
  <si>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</si>
  <si>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</si>
  <si>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</si>
  <si>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</si>
  <si>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</si>
  <si>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</si>
  <si>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</si>
  <si>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</si>
  <si>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</si>
  <si>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</si>
  <si>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</si>
  <si>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</si>
  <si>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</si>
  <si>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</si>
  <si>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</si>
  <si>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</si>
  <si>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</si>
  <si>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</si>
  <si>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</si>
  <si>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</si>
  <si>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</si>
  <si>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</si>
  <si>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</si>
  <si>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</si>
  <si>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150</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</si>
  <si>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</si>
  <si>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QUIBDO</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</si>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</sst>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7" zoomScale="80" zoomScaleNormal="80" zoomScaleSheetLayoutView="40" zoomScalePageLayoutView="40" workbookViewId="0">
      <selection activeCell="I206" sqref="I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2785</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630</v>
      </c>
      <c r="K20" s="148">
        <v>1009639750</v>
      </c>
      <c r="L20" s="149">
        <v>44197</v>
      </c>
      <c r="M20" s="149">
        <v>44561</v>
      </c>
      <c r="N20" s="132">
        <f>+(M20-L20)/30</f>
        <v>12.133333333333333</v>
      </c>
      <c r="O20" s="135"/>
      <c r="U20" s="131"/>
      <c r="V20" s="104">
        <f ca="1">NOW()</f>
        <v>44193.590023379627</v>
      </c>
      <c r="W20" s="104">
        <f ca="1">NOW()</f>
        <v>44193.590023379627</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2768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2688</v>
      </c>
      <c r="E48" s="142" t="s">
        <v>2689</v>
      </c>
      <c r="F48" s="142" t="s">
        <v>2690</v>
      </c>
      <c r="G48" s="157">
        <f>IF(AND(E48&lt;&gt;"",F48&lt;&gt;""),((F48-E48)/30),"")</f>
        <v>11.5</v>
      </c>
      <c r="H48" s="113" t="s">
        <v>2730</v>
      </c>
      <c r="I48" s="112" t="s">
        <v>628</v>
      </c>
      <c r="J48" s="112" t="s">
        <v>630</v>
      </c>
      <c r="K48" s="115">
        <v>1483373523</v>
      </c>
      <c r="L48" s="114" t="s">
        <v>1148</v>
      </c>
      <c r="M48" s="116">
        <v>1</v>
      </c>
      <c r="N48" s="114" t="s">
        <v>1151</v>
      </c>
      <c r="O48" s="114" t="s">
        <v>1148</v>
      </c>
      <c r="P48" s="77"/>
    </row>
    <row r="49" spans="1:16" s="6" customFormat="1" ht="24.75" customHeight="1" x14ac:dyDescent="0.25">
      <c r="A49" s="140">
        <v>2</v>
      </c>
      <c r="B49" s="119" t="s">
        <v>2747</v>
      </c>
      <c r="C49" s="121" t="s">
        <v>31</v>
      </c>
      <c r="D49" s="109" t="s">
        <v>2769</v>
      </c>
      <c r="E49" s="142" t="s">
        <v>2748</v>
      </c>
      <c r="F49" s="142">
        <v>44196</v>
      </c>
      <c r="G49" s="157">
        <f t="shared" ref="G49:G50" si="2">IF(AND(E49&lt;&gt;"",F49&lt;&gt;""),((F49-E49)/30),"")</f>
        <v>10.266666666666667</v>
      </c>
      <c r="H49" s="113" t="s">
        <v>2771</v>
      </c>
      <c r="I49" s="112" t="s">
        <v>628</v>
      </c>
      <c r="J49" s="112" t="s">
        <v>2772</v>
      </c>
      <c r="K49" s="115">
        <v>755082972</v>
      </c>
      <c r="L49" s="121" t="s">
        <v>26</v>
      </c>
      <c r="M49" s="116">
        <v>0.34</v>
      </c>
      <c r="N49" s="121" t="s">
        <v>1151</v>
      </c>
      <c r="O49" s="121" t="s">
        <v>1148</v>
      </c>
      <c r="P49" s="77"/>
    </row>
    <row r="50" spans="1:16" s="6" customFormat="1" ht="24.75" customHeight="1" x14ac:dyDescent="0.25">
      <c r="A50" s="140">
        <v>3</v>
      </c>
      <c r="B50" s="119" t="s">
        <v>2747</v>
      </c>
      <c r="C50" s="121" t="s">
        <v>31</v>
      </c>
      <c r="D50" s="118" t="s">
        <v>2770</v>
      </c>
      <c r="E50" s="142" t="s">
        <v>2748</v>
      </c>
      <c r="F50" s="142">
        <v>44196</v>
      </c>
      <c r="G50" s="157">
        <f t="shared" si="2"/>
        <v>10.266666666666667</v>
      </c>
      <c r="H50" s="119" t="s">
        <v>2730</v>
      </c>
      <c r="I50" s="118" t="s">
        <v>628</v>
      </c>
      <c r="J50" s="112" t="s">
        <v>2772</v>
      </c>
      <c r="K50" s="120">
        <v>741289644</v>
      </c>
      <c r="L50" s="121" t="s">
        <v>26</v>
      </c>
      <c r="M50" s="116">
        <v>0.34</v>
      </c>
      <c r="N50" s="121" t="s">
        <v>1151</v>
      </c>
      <c r="O50" s="121" t="s">
        <v>1148</v>
      </c>
      <c r="P50" s="77"/>
    </row>
    <row r="51" spans="1:16" s="6" customFormat="1" ht="24.75" customHeight="1" outlineLevel="1" x14ac:dyDescent="0.25">
      <c r="A51" s="140">
        <v>4</v>
      </c>
      <c r="B51" s="119" t="s">
        <v>2747</v>
      </c>
      <c r="C51" s="121" t="s">
        <v>31</v>
      </c>
      <c r="D51" s="118" t="s">
        <v>2679</v>
      </c>
      <c r="E51" s="142" t="s">
        <v>2680</v>
      </c>
      <c r="F51" s="142" t="s">
        <v>2681</v>
      </c>
      <c r="G51" s="157">
        <f t="shared" ref="G51:G107" si="3">IF(AND(E51&lt;&gt;"",F51&lt;&gt;""),((F51-E51)/30),"")</f>
        <v>11.533333333333333</v>
      </c>
      <c r="H51" s="119" t="s">
        <v>2726</v>
      </c>
      <c r="I51" s="118" t="s">
        <v>628</v>
      </c>
      <c r="J51" s="112" t="s">
        <v>649</v>
      </c>
      <c r="K51" s="120">
        <v>376459750</v>
      </c>
      <c r="L51" s="121" t="s">
        <v>1148</v>
      </c>
      <c r="M51" s="116">
        <v>1</v>
      </c>
      <c r="N51" s="121" t="s">
        <v>1151</v>
      </c>
      <c r="O51" s="121" t="s">
        <v>1148</v>
      </c>
      <c r="P51" s="77"/>
    </row>
    <row r="52" spans="1:16" s="7" customFormat="1" ht="24.75" customHeight="1" outlineLevel="1" x14ac:dyDescent="0.25">
      <c r="A52" s="141">
        <v>5</v>
      </c>
      <c r="B52" s="119" t="s">
        <v>2747</v>
      </c>
      <c r="C52" s="121" t="s">
        <v>31</v>
      </c>
      <c r="D52" s="118" t="s">
        <v>2679</v>
      </c>
      <c r="E52" s="142" t="s">
        <v>2680</v>
      </c>
      <c r="F52" s="142" t="s">
        <v>2681</v>
      </c>
      <c r="G52" s="157">
        <f t="shared" si="3"/>
        <v>11.533333333333333</v>
      </c>
      <c r="H52" s="119" t="s">
        <v>2726</v>
      </c>
      <c r="I52" s="118" t="s">
        <v>628</v>
      </c>
      <c r="J52" s="112" t="s">
        <v>642</v>
      </c>
      <c r="K52" s="120">
        <v>376459750</v>
      </c>
      <c r="L52" s="121" t="s">
        <v>1148</v>
      </c>
      <c r="M52" s="116">
        <v>1</v>
      </c>
      <c r="N52" s="121" t="s">
        <v>1151</v>
      </c>
      <c r="O52" s="121" t="s">
        <v>1148</v>
      </c>
      <c r="P52" s="78"/>
    </row>
    <row r="53" spans="1:16" s="7" customFormat="1" ht="24.75" customHeight="1" outlineLevel="1" x14ac:dyDescent="0.25">
      <c r="A53" s="141">
        <v>6</v>
      </c>
      <c r="B53" s="119" t="s">
        <v>2747</v>
      </c>
      <c r="C53" s="121" t="s">
        <v>31</v>
      </c>
      <c r="D53" s="118" t="s">
        <v>2682</v>
      </c>
      <c r="E53" s="142" t="s">
        <v>2683</v>
      </c>
      <c r="F53" s="142" t="s">
        <v>2684</v>
      </c>
      <c r="G53" s="157">
        <f t="shared" si="3"/>
        <v>6.166666666666667</v>
      </c>
      <c r="H53" s="119" t="s">
        <v>2727</v>
      </c>
      <c r="I53" s="118" t="s">
        <v>628</v>
      </c>
      <c r="J53" s="112" t="s">
        <v>649</v>
      </c>
      <c r="K53" s="120">
        <v>133524222</v>
      </c>
      <c r="L53" s="121" t="s">
        <v>1148</v>
      </c>
      <c r="M53" s="116">
        <v>1</v>
      </c>
      <c r="N53" s="121" t="s">
        <v>2634</v>
      </c>
      <c r="O53" s="121" t="s">
        <v>1148</v>
      </c>
      <c r="P53" s="78"/>
    </row>
    <row r="54" spans="1:16" s="7" customFormat="1" ht="24.75" customHeight="1" outlineLevel="1" x14ac:dyDescent="0.25">
      <c r="A54" s="141">
        <v>7</v>
      </c>
      <c r="B54" s="119" t="s">
        <v>2747</v>
      </c>
      <c r="C54" s="121" t="s">
        <v>31</v>
      </c>
      <c r="D54" s="118" t="s">
        <v>2685</v>
      </c>
      <c r="E54" s="142">
        <v>42370</v>
      </c>
      <c r="F54" s="142">
        <v>42673</v>
      </c>
      <c r="G54" s="157">
        <f t="shared" si="3"/>
        <v>10.1</v>
      </c>
      <c r="H54" s="119" t="s">
        <v>2728</v>
      </c>
      <c r="I54" s="118" t="s">
        <v>628</v>
      </c>
      <c r="J54" s="112" t="s">
        <v>649</v>
      </c>
      <c r="K54" s="120">
        <v>1547710442</v>
      </c>
      <c r="L54" s="121" t="s">
        <v>1148</v>
      </c>
      <c r="M54" s="116">
        <v>1</v>
      </c>
      <c r="N54" s="121" t="s">
        <v>1151</v>
      </c>
      <c r="O54" s="121" t="s">
        <v>1148</v>
      </c>
      <c r="P54" s="78"/>
    </row>
    <row r="55" spans="1:16" s="7" customFormat="1" ht="24.75" customHeight="1" outlineLevel="1" x14ac:dyDescent="0.25">
      <c r="A55" s="141">
        <v>8</v>
      </c>
      <c r="B55" s="119" t="s">
        <v>2747</v>
      </c>
      <c r="C55" s="121" t="s">
        <v>31</v>
      </c>
      <c r="D55" s="118" t="s">
        <v>2685</v>
      </c>
      <c r="E55" s="142">
        <v>42370</v>
      </c>
      <c r="F55" s="142">
        <v>42673</v>
      </c>
      <c r="G55" s="157">
        <f t="shared" si="3"/>
        <v>10.1</v>
      </c>
      <c r="H55" s="119" t="s">
        <v>2728</v>
      </c>
      <c r="I55" s="118" t="s">
        <v>628</v>
      </c>
      <c r="J55" s="112" t="s">
        <v>632</v>
      </c>
      <c r="K55" s="120">
        <v>1547710442</v>
      </c>
      <c r="L55" s="121" t="s">
        <v>1148</v>
      </c>
      <c r="M55" s="116">
        <v>1</v>
      </c>
      <c r="N55" s="121" t="s">
        <v>1151</v>
      </c>
      <c r="O55" s="121" t="s">
        <v>1148</v>
      </c>
      <c r="P55" s="78"/>
    </row>
    <row r="56" spans="1:16" s="7" customFormat="1" ht="24.75" customHeight="1" outlineLevel="1" x14ac:dyDescent="0.25">
      <c r="A56" s="141">
        <v>9</v>
      </c>
      <c r="B56" s="119" t="s">
        <v>2747</v>
      </c>
      <c r="C56" s="121" t="s">
        <v>31</v>
      </c>
      <c r="D56" s="118" t="s">
        <v>2686</v>
      </c>
      <c r="E56" s="142">
        <v>42034</v>
      </c>
      <c r="F56" s="142">
        <v>42369</v>
      </c>
      <c r="G56" s="157">
        <f t="shared" si="3"/>
        <v>11.166666666666666</v>
      </c>
      <c r="H56" s="119" t="s">
        <v>2729</v>
      </c>
      <c r="I56" s="118" t="s">
        <v>628</v>
      </c>
      <c r="J56" s="112" t="s">
        <v>632</v>
      </c>
      <c r="K56" s="120">
        <v>857117978</v>
      </c>
      <c r="L56" s="121" t="s">
        <v>1148</v>
      </c>
      <c r="M56" s="116">
        <v>1</v>
      </c>
      <c r="N56" s="121" t="s">
        <v>1151</v>
      </c>
      <c r="O56" s="121" t="s">
        <v>1148</v>
      </c>
      <c r="P56" s="78"/>
    </row>
    <row r="57" spans="1:16" s="7" customFormat="1" ht="24.75" customHeight="1" outlineLevel="1" x14ac:dyDescent="0.25">
      <c r="A57" s="141">
        <v>10</v>
      </c>
      <c r="B57" s="119" t="s">
        <v>2747</v>
      </c>
      <c r="C57" s="121" t="s">
        <v>31</v>
      </c>
      <c r="D57" s="118" t="s">
        <v>2686</v>
      </c>
      <c r="E57" s="142">
        <v>42034</v>
      </c>
      <c r="F57" s="142">
        <v>42369</v>
      </c>
      <c r="G57" s="157">
        <f t="shared" si="3"/>
        <v>11.166666666666666</v>
      </c>
      <c r="H57" s="119" t="s">
        <v>2729</v>
      </c>
      <c r="I57" s="118" t="s">
        <v>628</v>
      </c>
      <c r="J57" s="63" t="s">
        <v>649</v>
      </c>
      <c r="K57" s="120">
        <v>857117978</v>
      </c>
      <c r="L57" s="121" t="s">
        <v>1148</v>
      </c>
      <c r="M57" s="116">
        <v>1</v>
      </c>
      <c r="N57" s="121" t="s">
        <v>1151</v>
      </c>
      <c r="O57" s="121" t="s">
        <v>1148</v>
      </c>
      <c r="P57" s="78"/>
    </row>
    <row r="58" spans="1:16" s="7" customFormat="1" ht="24.75" customHeight="1" outlineLevel="1" x14ac:dyDescent="0.25">
      <c r="A58" s="141">
        <v>11</v>
      </c>
      <c r="B58" s="119" t="s">
        <v>2747</v>
      </c>
      <c r="C58" s="121" t="s">
        <v>31</v>
      </c>
      <c r="D58" s="118" t="s">
        <v>2676</v>
      </c>
      <c r="E58" s="142" t="s">
        <v>2691</v>
      </c>
      <c r="F58" s="142" t="s">
        <v>2690</v>
      </c>
      <c r="G58" s="157">
        <f t="shared" si="3"/>
        <v>11.4</v>
      </c>
      <c r="H58" s="119" t="s">
        <v>2730</v>
      </c>
      <c r="I58" s="118" t="s">
        <v>628</v>
      </c>
      <c r="J58" s="63" t="s">
        <v>655</v>
      </c>
      <c r="K58" s="120">
        <v>1306718662</v>
      </c>
      <c r="L58" s="121" t="s">
        <v>1148</v>
      </c>
      <c r="M58" s="116">
        <v>1</v>
      </c>
      <c r="N58" s="121" t="s">
        <v>1151</v>
      </c>
      <c r="O58" s="121" t="s">
        <v>1148</v>
      </c>
      <c r="P58" s="78"/>
    </row>
    <row r="59" spans="1:16" s="7" customFormat="1" ht="24.75" customHeight="1" outlineLevel="1" x14ac:dyDescent="0.25">
      <c r="A59" s="141">
        <v>12</v>
      </c>
      <c r="B59" s="119" t="s">
        <v>2747</v>
      </c>
      <c r="C59" s="121" t="s">
        <v>31</v>
      </c>
      <c r="D59" s="118" t="s">
        <v>2676</v>
      </c>
      <c r="E59" s="142" t="s">
        <v>2691</v>
      </c>
      <c r="F59" s="142" t="s">
        <v>2690</v>
      </c>
      <c r="G59" s="157">
        <f t="shared" si="3"/>
        <v>11.4</v>
      </c>
      <c r="H59" s="119" t="s">
        <v>2730</v>
      </c>
      <c r="I59" s="118" t="s">
        <v>628</v>
      </c>
      <c r="J59" s="63" t="s">
        <v>634</v>
      </c>
      <c r="K59" s="120">
        <v>1306718662</v>
      </c>
      <c r="L59" s="121" t="s">
        <v>1148</v>
      </c>
      <c r="M59" s="116">
        <v>1</v>
      </c>
      <c r="N59" s="121" t="s">
        <v>1151</v>
      </c>
      <c r="O59" s="121" t="s">
        <v>1148</v>
      </c>
      <c r="P59" s="78"/>
    </row>
    <row r="60" spans="1:16" s="7" customFormat="1" ht="24.75" customHeight="1" outlineLevel="1" x14ac:dyDescent="0.25">
      <c r="A60" s="141">
        <v>13</v>
      </c>
      <c r="B60" s="119" t="s">
        <v>2747</v>
      </c>
      <c r="C60" s="121" t="s">
        <v>31</v>
      </c>
      <c r="D60" s="118" t="s">
        <v>2773</v>
      </c>
      <c r="E60" s="142">
        <v>42399</v>
      </c>
      <c r="F60" s="142">
        <v>42674</v>
      </c>
      <c r="G60" s="157">
        <f t="shared" si="3"/>
        <v>9.1666666666666661</v>
      </c>
      <c r="H60" s="119" t="s">
        <v>2781</v>
      </c>
      <c r="I60" s="118" t="s">
        <v>628</v>
      </c>
      <c r="J60" s="63" t="s">
        <v>655</v>
      </c>
      <c r="K60" s="120">
        <v>231502628</v>
      </c>
      <c r="L60" s="121" t="s">
        <v>1148</v>
      </c>
      <c r="M60" s="116">
        <v>1</v>
      </c>
      <c r="N60" s="121" t="s">
        <v>2634</v>
      </c>
      <c r="O60" s="121" t="s">
        <v>1148</v>
      </c>
      <c r="P60" s="78"/>
    </row>
    <row r="61" spans="1:16" s="7" customFormat="1" ht="24.75" customHeight="1" outlineLevel="1" x14ac:dyDescent="0.25">
      <c r="A61" s="141">
        <v>14</v>
      </c>
      <c r="B61" s="119" t="s">
        <v>2747</v>
      </c>
      <c r="C61" s="121" t="s">
        <v>31</v>
      </c>
      <c r="D61" s="118" t="s">
        <v>2692</v>
      </c>
      <c r="E61" s="142" t="s">
        <v>2693</v>
      </c>
      <c r="F61" s="142" t="s">
        <v>2694</v>
      </c>
      <c r="G61" s="157">
        <f t="shared" si="3"/>
        <v>12.4</v>
      </c>
      <c r="H61" s="119" t="s">
        <v>2731</v>
      </c>
      <c r="I61" s="118" t="s">
        <v>628</v>
      </c>
      <c r="J61" s="63" t="s">
        <v>657</v>
      </c>
      <c r="K61" s="120">
        <v>598671954</v>
      </c>
      <c r="L61" s="121" t="s">
        <v>1148</v>
      </c>
      <c r="M61" s="116">
        <v>1</v>
      </c>
      <c r="N61" s="121" t="s">
        <v>27</v>
      </c>
      <c r="O61" s="121" t="s">
        <v>1148</v>
      </c>
      <c r="P61" s="78"/>
    </row>
    <row r="62" spans="1:16" s="7" customFormat="1" ht="24.75" customHeight="1" outlineLevel="1" x14ac:dyDescent="0.25">
      <c r="A62" s="141">
        <v>15</v>
      </c>
      <c r="B62" s="119" t="s">
        <v>2747</v>
      </c>
      <c r="C62" s="121" t="s">
        <v>31</v>
      </c>
      <c r="D62" s="118" t="s">
        <v>2774</v>
      </c>
      <c r="E62" s="142" t="s">
        <v>2687</v>
      </c>
      <c r="F62" s="142" t="s">
        <v>2684</v>
      </c>
      <c r="G62" s="157">
        <f t="shared" si="3"/>
        <v>9.1666666666666661</v>
      </c>
      <c r="H62" s="119" t="s">
        <v>2731</v>
      </c>
      <c r="I62" s="118" t="s">
        <v>628</v>
      </c>
      <c r="J62" s="63" t="s">
        <v>655</v>
      </c>
      <c r="K62" s="120">
        <v>138426444</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632</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656</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653</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2695</v>
      </c>
      <c r="E66" s="142" t="s">
        <v>2696</v>
      </c>
      <c r="F66" s="142" t="s">
        <v>2697</v>
      </c>
      <c r="G66" s="157">
        <f t="shared" si="3"/>
        <v>11.2</v>
      </c>
      <c r="H66" s="119" t="s">
        <v>2732</v>
      </c>
      <c r="I66" s="118" t="s">
        <v>628</v>
      </c>
      <c r="J66" s="118" t="s">
        <v>651</v>
      </c>
      <c r="K66" s="120">
        <v>3291033487</v>
      </c>
      <c r="L66" s="121" t="s">
        <v>1148</v>
      </c>
      <c r="M66" s="116">
        <v>1</v>
      </c>
      <c r="N66" s="121" t="s">
        <v>27</v>
      </c>
      <c r="O66" s="121" t="s">
        <v>1148</v>
      </c>
      <c r="P66" s="78"/>
    </row>
    <row r="67" spans="1:16" s="7" customFormat="1" ht="24.75" customHeight="1" outlineLevel="1" x14ac:dyDescent="0.25">
      <c r="A67" s="141">
        <v>20</v>
      </c>
      <c r="B67" s="119" t="s">
        <v>2747</v>
      </c>
      <c r="C67" s="121" t="s">
        <v>31</v>
      </c>
      <c r="D67" s="118" t="s">
        <v>2695</v>
      </c>
      <c r="E67" s="142" t="s">
        <v>2696</v>
      </c>
      <c r="F67" s="142" t="s">
        <v>2697</v>
      </c>
      <c r="G67" s="157">
        <f t="shared" si="3"/>
        <v>11.2</v>
      </c>
      <c r="H67" s="119" t="s">
        <v>2732</v>
      </c>
      <c r="I67" s="118" t="s">
        <v>628</v>
      </c>
      <c r="J67" s="118" t="s">
        <v>649</v>
      </c>
      <c r="K67" s="120">
        <v>3291033487</v>
      </c>
      <c r="L67" s="121" t="s">
        <v>1148</v>
      </c>
      <c r="M67" s="116">
        <v>1</v>
      </c>
      <c r="N67" s="121" t="s">
        <v>27</v>
      </c>
      <c r="O67" s="121" t="s">
        <v>1148</v>
      </c>
      <c r="P67" s="78"/>
    </row>
    <row r="68" spans="1:16" s="7" customFormat="1" ht="24.75" customHeight="1" outlineLevel="1" x14ac:dyDescent="0.25">
      <c r="A68" s="141">
        <v>21</v>
      </c>
      <c r="B68" s="119" t="s">
        <v>2747</v>
      </c>
      <c r="C68" s="121" t="s">
        <v>31</v>
      </c>
      <c r="D68" s="118" t="s">
        <v>2775</v>
      </c>
      <c r="E68" s="142" t="s">
        <v>2696</v>
      </c>
      <c r="F68" s="142" t="s">
        <v>2697</v>
      </c>
      <c r="G68" s="157">
        <f t="shared" si="3"/>
        <v>11.2</v>
      </c>
      <c r="H68" s="119" t="s">
        <v>2733</v>
      </c>
      <c r="I68" s="118" t="s">
        <v>628</v>
      </c>
      <c r="J68" s="118" t="s">
        <v>655</v>
      </c>
      <c r="K68" s="120">
        <v>349145883</v>
      </c>
      <c r="L68" s="121" t="s">
        <v>1148</v>
      </c>
      <c r="M68" s="116">
        <v>1</v>
      </c>
      <c r="N68" s="121" t="s">
        <v>1151</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636</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2698</v>
      </c>
      <c r="E70" s="142" t="s">
        <v>2696</v>
      </c>
      <c r="F70" s="142" t="s">
        <v>2697</v>
      </c>
      <c r="G70" s="157">
        <f t="shared" si="3"/>
        <v>11.2</v>
      </c>
      <c r="H70" s="119" t="s">
        <v>2734</v>
      </c>
      <c r="I70" s="118" t="s">
        <v>628</v>
      </c>
      <c r="J70" s="118" t="s">
        <v>649</v>
      </c>
      <c r="K70" s="120">
        <v>1630869986</v>
      </c>
      <c r="L70" s="121" t="s">
        <v>1148</v>
      </c>
      <c r="M70" s="116">
        <v>1</v>
      </c>
      <c r="N70" s="121" t="s">
        <v>27</v>
      </c>
      <c r="O70" s="121" t="s">
        <v>1148</v>
      </c>
      <c r="P70" s="78"/>
    </row>
    <row r="71" spans="1:16" s="7" customFormat="1" ht="24.75" customHeight="1" outlineLevel="1" x14ac:dyDescent="0.25">
      <c r="A71" s="141">
        <v>24</v>
      </c>
      <c r="B71" s="119" t="s">
        <v>2747</v>
      </c>
      <c r="C71" s="121" t="s">
        <v>31</v>
      </c>
      <c r="D71" s="118" t="s">
        <v>2698</v>
      </c>
      <c r="E71" s="142" t="s">
        <v>2696</v>
      </c>
      <c r="F71" s="142" t="s">
        <v>2697</v>
      </c>
      <c r="G71" s="157">
        <f t="shared" si="3"/>
        <v>11.2</v>
      </c>
      <c r="H71" s="119" t="s">
        <v>2734</v>
      </c>
      <c r="I71" s="118" t="s">
        <v>628</v>
      </c>
      <c r="J71" s="118" t="s">
        <v>642</v>
      </c>
      <c r="K71" s="120">
        <v>1630869986</v>
      </c>
      <c r="L71" s="121" t="s">
        <v>1148</v>
      </c>
      <c r="M71" s="116">
        <v>1</v>
      </c>
      <c r="N71" s="121" t="s">
        <v>27</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635</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2699</v>
      </c>
      <c r="E73" s="142" t="s">
        <v>2696</v>
      </c>
      <c r="F73" s="142" t="s">
        <v>2697</v>
      </c>
      <c r="G73" s="157">
        <f t="shared" si="3"/>
        <v>11.2</v>
      </c>
      <c r="H73" s="119" t="s">
        <v>2733</v>
      </c>
      <c r="I73" s="118" t="s">
        <v>628</v>
      </c>
      <c r="J73" s="118" t="s">
        <v>646</v>
      </c>
      <c r="K73" s="120">
        <v>585292209</v>
      </c>
      <c r="L73" s="121" t="s">
        <v>1148</v>
      </c>
      <c r="M73" s="116">
        <v>1</v>
      </c>
      <c r="N73" s="121" t="s">
        <v>1151</v>
      </c>
      <c r="O73" s="121" t="s">
        <v>1148</v>
      </c>
      <c r="P73" s="78"/>
    </row>
    <row r="74" spans="1:16" s="7" customFormat="1" ht="24.75" customHeight="1" outlineLevel="1" x14ac:dyDescent="0.25">
      <c r="A74" s="141">
        <v>27</v>
      </c>
      <c r="B74" s="119" t="s">
        <v>2747</v>
      </c>
      <c r="C74" s="121" t="s">
        <v>31</v>
      </c>
      <c r="D74" s="118" t="s">
        <v>2699</v>
      </c>
      <c r="E74" s="142" t="s">
        <v>2696</v>
      </c>
      <c r="F74" s="142" t="s">
        <v>2697</v>
      </c>
      <c r="G74" s="157">
        <f t="shared" si="3"/>
        <v>11.2</v>
      </c>
      <c r="H74" s="119" t="s">
        <v>2733</v>
      </c>
      <c r="I74" s="118" t="s">
        <v>628</v>
      </c>
      <c r="J74" s="118" t="s">
        <v>652</v>
      </c>
      <c r="K74" s="120">
        <v>585292209</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635</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2700</v>
      </c>
      <c r="E76" s="142" t="s">
        <v>2696</v>
      </c>
      <c r="F76" s="142" t="s">
        <v>2690</v>
      </c>
      <c r="G76" s="157">
        <f t="shared" si="3"/>
        <v>11.433333333333334</v>
      </c>
      <c r="H76" s="119" t="s">
        <v>2730</v>
      </c>
      <c r="I76" s="118" t="s">
        <v>628</v>
      </c>
      <c r="J76" s="118" t="s">
        <v>646</v>
      </c>
      <c r="K76" s="120">
        <v>4023552547</v>
      </c>
      <c r="L76" s="121" t="s">
        <v>1148</v>
      </c>
      <c r="M76" s="116">
        <v>1</v>
      </c>
      <c r="N76" s="121" t="s">
        <v>1151</v>
      </c>
      <c r="O76" s="121" t="s">
        <v>1148</v>
      </c>
      <c r="P76" s="78"/>
    </row>
    <row r="77" spans="1:16" s="7" customFormat="1" ht="24.75" customHeight="1" outlineLevel="1" x14ac:dyDescent="0.25">
      <c r="A77" s="141">
        <v>30</v>
      </c>
      <c r="B77" s="119" t="s">
        <v>2747</v>
      </c>
      <c r="C77" s="121" t="s">
        <v>31</v>
      </c>
      <c r="D77" s="118" t="s">
        <v>2700</v>
      </c>
      <c r="E77" s="142" t="s">
        <v>2696</v>
      </c>
      <c r="F77" s="142" t="s">
        <v>2690</v>
      </c>
      <c r="G77" s="157">
        <f t="shared" si="3"/>
        <v>11.433333333333334</v>
      </c>
      <c r="H77" s="119" t="s">
        <v>2730</v>
      </c>
      <c r="I77" s="118" t="s">
        <v>628</v>
      </c>
      <c r="J77" s="118" t="s">
        <v>652</v>
      </c>
      <c r="K77" s="120">
        <v>4023552547</v>
      </c>
      <c r="L77" s="121" t="s">
        <v>1148</v>
      </c>
      <c r="M77" s="116">
        <v>1</v>
      </c>
      <c r="N77" s="121" t="s">
        <v>1151</v>
      </c>
      <c r="O77" s="121" t="s">
        <v>1148</v>
      </c>
      <c r="P77" s="78"/>
    </row>
    <row r="78" spans="1:16" s="7" customFormat="1" ht="24.75" customHeight="1" outlineLevel="1" x14ac:dyDescent="0.25">
      <c r="A78" s="141">
        <v>31</v>
      </c>
      <c r="B78" s="119" t="s">
        <v>2747</v>
      </c>
      <c r="C78" s="121" t="s">
        <v>31</v>
      </c>
      <c r="D78" s="118" t="s">
        <v>2701</v>
      </c>
      <c r="E78" s="142" t="s">
        <v>2702</v>
      </c>
      <c r="F78" s="142" t="s">
        <v>2703</v>
      </c>
      <c r="G78" s="157">
        <f t="shared" si="3"/>
        <v>4.8</v>
      </c>
      <c r="H78" s="119" t="s">
        <v>2735</v>
      </c>
      <c r="I78" s="118" t="s">
        <v>628</v>
      </c>
      <c r="J78" s="118" t="s">
        <v>632</v>
      </c>
      <c r="K78" s="120">
        <v>781210000</v>
      </c>
      <c r="L78" s="121" t="s">
        <v>1148</v>
      </c>
      <c r="M78" s="116">
        <v>1</v>
      </c>
      <c r="N78" s="121" t="s">
        <v>27</v>
      </c>
      <c r="O78" s="121" t="s">
        <v>26</v>
      </c>
      <c r="P78" s="78"/>
    </row>
    <row r="79" spans="1:16" s="7" customFormat="1" ht="24.75" customHeight="1" outlineLevel="1" x14ac:dyDescent="0.25">
      <c r="A79" s="141">
        <v>32</v>
      </c>
      <c r="B79" s="119" t="s">
        <v>2747</v>
      </c>
      <c r="C79" s="121" t="s">
        <v>31</v>
      </c>
      <c r="D79" s="63" t="s">
        <v>2701</v>
      </c>
      <c r="E79" s="142" t="s">
        <v>2702</v>
      </c>
      <c r="F79" s="142" t="s">
        <v>2703</v>
      </c>
      <c r="G79" s="157">
        <f t="shared" si="3"/>
        <v>4.8</v>
      </c>
      <c r="H79" s="64" t="s">
        <v>2735</v>
      </c>
      <c r="I79" s="118" t="s">
        <v>628</v>
      </c>
      <c r="J79" s="118" t="s">
        <v>649</v>
      </c>
      <c r="K79" s="66">
        <v>781210000</v>
      </c>
      <c r="L79" s="121" t="s">
        <v>1148</v>
      </c>
      <c r="M79" s="116">
        <v>1</v>
      </c>
      <c r="N79" s="121" t="s">
        <v>27</v>
      </c>
      <c r="O79" s="121" t="s">
        <v>26</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2776</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2777</v>
      </c>
      <c r="E86" s="142" t="s">
        <v>2711</v>
      </c>
      <c r="F86" s="142" t="s">
        <v>2712</v>
      </c>
      <c r="G86" s="157">
        <f t="shared" si="4"/>
        <v>9.2333333333333325</v>
      </c>
      <c r="H86" s="119" t="s">
        <v>2782</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2778</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2779</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2764</v>
      </c>
      <c r="E93" s="142" t="s">
        <v>2684</v>
      </c>
      <c r="F93" s="142" t="s">
        <v>2718</v>
      </c>
      <c r="G93" s="157">
        <f t="shared" si="4"/>
        <v>12.166666666666666</v>
      </c>
      <c r="H93" s="119" t="s">
        <v>2766</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2765</v>
      </c>
      <c r="E97" s="142" t="s">
        <v>2721</v>
      </c>
      <c r="F97" s="142" t="s">
        <v>2712</v>
      </c>
      <c r="G97" s="157">
        <f t="shared" si="3"/>
        <v>21.233333333333334</v>
      </c>
      <c r="H97" s="119" t="s">
        <v>2767</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2755</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2756</v>
      </c>
      <c r="E100" s="142" t="s">
        <v>2755</v>
      </c>
      <c r="F100" s="142" t="s">
        <v>2725</v>
      </c>
      <c r="G100" s="157">
        <f t="shared" si="3"/>
        <v>12.166666666666666</v>
      </c>
      <c r="H100" s="119" t="s">
        <v>2758</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2759</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2757</v>
      </c>
      <c r="G102" s="157">
        <f t="shared" si="3"/>
        <v>11.133333333333333</v>
      </c>
      <c r="H102" s="119" t="s">
        <v>2760</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2760</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2760</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2780</v>
      </c>
      <c r="E105" s="142">
        <v>43919</v>
      </c>
      <c r="F105" s="142">
        <v>44165</v>
      </c>
      <c r="G105" s="157">
        <f t="shared" si="3"/>
        <v>8.1999999999999993</v>
      </c>
      <c r="H105" s="119" t="s">
        <v>2783</v>
      </c>
      <c r="I105" s="118" t="s">
        <v>628</v>
      </c>
      <c r="J105" s="118" t="s">
        <v>657</v>
      </c>
      <c r="K105" s="120">
        <v>1880870477</v>
      </c>
      <c r="L105" s="121" t="s">
        <v>1148</v>
      </c>
      <c r="M105" s="116">
        <v>1</v>
      </c>
      <c r="N105" s="121" t="s">
        <v>1151</v>
      </c>
      <c r="O105" s="121" t="s">
        <v>1148</v>
      </c>
      <c r="P105" s="78"/>
    </row>
    <row r="106" spans="1:16" s="7" customFormat="1" ht="24.75" customHeight="1" outlineLevel="1" x14ac:dyDescent="0.25">
      <c r="A106" s="141">
        <v>59</v>
      </c>
      <c r="B106" s="119" t="s">
        <v>2747</v>
      </c>
      <c r="C106" s="121" t="s">
        <v>31</v>
      </c>
      <c r="D106" s="118" t="s">
        <v>2749</v>
      </c>
      <c r="E106" s="142" t="s">
        <v>2750</v>
      </c>
      <c r="F106" s="142">
        <v>44165</v>
      </c>
      <c r="G106" s="157">
        <f t="shared" si="3"/>
        <v>8.1999999999999993</v>
      </c>
      <c r="H106" s="119" t="s">
        <v>2751</v>
      </c>
      <c r="I106" s="118" t="s">
        <v>628</v>
      </c>
      <c r="J106" s="118" t="s">
        <v>2784</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2751</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2761</v>
      </c>
      <c r="E114" s="142">
        <v>44166</v>
      </c>
      <c r="F114" s="142">
        <v>44773</v>
      </c>
      <c r="G114" s="157">
        <f>IF(AND(E114&lt;&gt;"",F114&lt;&gt;""),((F114-E114)/30),"")</f>
        <v>20.233333333333334</v>
      </c>
      <c r="H114" s="174" t="s">
        <v>2763</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2762</v>
      </c>
      <c r="E115" s="142">
        <v>44166</v>
      </c>
      <c r="F115" s="142">
        <v>44773</v>
      </c>
      <c r="G115" s="157">
        <f t="shared" ref="G115:G116" si="5">IF(AND(E115&lt;&gt;"",F115&lt;&gt;""),((F115-E115)/30),"")</f>
        <v>20.233333333333334</v>
      </c>
      <c r="H115" s="174" t="s">
        <v>2763</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80771180</v>
      </c>
      <c r="F185" s="91"/>
      <c r="G185" s="92"/>
      <c r="H185" s="87"/>
      <c r="I185" s="89" t="s">
        <v>2627</v>
      </c>
      <c r="J185" s="163">
        <f>+SUM(M179:M183)</f>
        <v>0.02</v>
      </c>
      <c r="K185" s="200" t="s">
        <v>2628</v>
      </c>
      <c r="L185" s="200"/>
      <c r="M185" s="93">
        <f>+J185*(SUM(K20:K35))</f>
        <v>20192795</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2752</v>
      </c>
      <c r="J211" s="27" t="s">
        <v>2622</v>
      </c>
      <c r="K211" s="145" t="s">
        <v>2752</v>
      </c>
      <c r="L211" s="21"/>
      <c r="M211" s="21"/>
      <c r="N211" s="21"/>
      <c r="O211" s="8"/>
    </row>
    <row r="212" spans="1:15" x14ac:dyDescent="0.25">
      <c r="A212" s="9"/>
      <c r="B212" s="27" t="s">
        <v>2619</v>
      </c>
      <c r="C212" s="144" t="s">
        <v>2678</v>
      </c>
      <c r="D212" s="21"/>
      <c r="G212" s="27" t="s">
        <v>2621</v>
      </c>
      <c r="H212" s="145" t="s">
        <v>2754</v>
      </c>
      <c r="J212" s="27" t="s">
        <v>2623</v>
      </c>
      <c r="K212" s="144"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