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38E69EAC-2553-4445-B6F7-198D6A21A894}"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<sst xmlns="http://schemas.openxmlformats.org/spreadsheetml/2006/main" count="3041" uniqueCount="2685">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</sst>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51" sqref="E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483</v>
      </c>
      <c r="K20" s="151">
        <v>2287693800</v>
      </c>
      <c r="L20" s="152">
        <v>44242</v>
      </c>
      <c r="M20" s="152">
        <v>44561</v>
      </c>
      <c r="N20" s="135">
        <f>+(M20-L20)/30</f>
        <v>10.633333333333333</v>
      </c>
      <c r="O20" s="138"/>
      <c r="U20" s="134"/>
      <c r="V20" s="105">
        <f ca="1">NOW()</f>
        <v>44193.719707523145</v>
      </c>
      <c r="W20" s="105">
        <f ca="1">NOW()</f>
        <v>44193.719707523145</v>
      </c>
    </row>
    <row r="21" spans="1:23" ht="30" customHeight="1" outlineLevel="1" x14ac:dyDescent="0.25">
      <c r="A21" s="9"/>
      <c r="B21" s="71"/>
      <c r="C21" s="5"/>
      <c r="D21" s="5"/>
      <c r="E21" s="5"/>
      <c r="F21" s="5"/>
      <c r="G21" s="5"/>
      <c r="H21" s="70"/>
      <c r="I21" s="149" t="s">
        <v>459</v>
      </c>
      <c r="J21" s="150" t="s">
        <v>475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483</v>
      </c>
      <c r="K48" s="116">
        <v>4716386550</v>
      </c>
      <c r="L48" s="115" t="s">
        <v>1148</v>
      </c>
      <c r="M48" s="117">
        <v>1</v>
      </c>
      <c r="N48" s="115" t="s">
        <v>27</v>
      </c>
      <c r="O48" s="115" t="s">
        <v>1148</v>
      </c>
      <c r="P48" s="78"/>
    </row>
    <row r="49" spans="1:16" s="6" customFormat="1" ht="24.75" customHeight="1" x14ac:dyDescent="0.25">
      <c r="A49" s="143">
        <v>2</v>
      </c>
      <c r="B49" s="122" t="s">
        <v>2680</v>
      </c>
      <c r="C49" s="124" t="s">
        <v>31</v>
      </c>
      <c r="D49" s="121" t="s">
        <v>2681</v>
      </c>
      <c r="E49" s="145">
        <v>41549</v>
      </c>
      <c r="F49" s="145">
        <v>41988</v>
      </c>
      <c r="G49" s="160">
        <f t="shared" ref="G49:G50" si="2">IF(AND(E49&lt;&gt;"",F49&lt;&gt;""),((F49-E49)/30),"")</f>
        <v>14.633333333333333</v>
      </c>
      <c r="H49" s="122" t="s">
        <v>2682</v>
      </c>
      <c r="I49" s="121" t="s">
        <v>459</v>
      </c>
      <c r="J49" s="113" t="s">
        <v>475</v>
      </c>
      <c r="K49" s="123">
        <v>4716386550</v>
      </c>
      <c r="L49" s="124" t="s">
        <v>1148</v>
      </c>
      <c r="M49" s="117">
        <v>1</v>
      </c>
      <c r="N49" s="124" t="s">
        <v>27</v>
      </c>
      <c r="O49" s="124" t="s">
        <v>1148</v>
      </c>
      <c r="P49" s="78"/>
    </row>
    <row r="50" spans="1:16" s="6" customFormat="1" ht="24.75" customHeight="1" x14ac:dyDescent="0.25">
      <c r="A50" s="143">
        <v>3</v>
      </c>
      <c r="B50" s="122"/>
      <c r="C50" s="124"/>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22"/>
      <c r="C51" s="124"/>
      <c r="D51" s="121"/>
      <c r="E51" s="145"/>
      <c r="F51" s="145"/>
      <c r="G51" s="160"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22"/>
      <c r="C52" s="124"/>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22"/>
      <c r="C53" s="124"/>
      <c r="D53" s="121"/>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24"/>
      <c r="D54" s="121"/>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114384690</v>
      </c>
      <c r="F185" s="92"/>
      <c r="G185" s="93"/>
      <c r="H185" s="88"/>
      <c r="I185" s="90" t="s">
        <v>2627</v>
      </c>
      <c r="J185" s="166">
        <f>+SUM(M179:M183)</f>
        <v>0.02</v>
      </c>
      <c r="K185" s="202" t="s">
        <v>2628</v>
      </c>
      <c r="L185" s="202"/>
      <c r="M185" s="94">
        <f>+J185*(SUM(K20:K35))</f>
        <v>45753876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