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COPIA DE SEGURIDAD JUAN\ANGIE\CUADRADO\CRISPIN\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3040" windowHeight="9192"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<sst xmlns="http://schemas.openxmlformats.org/spreadsheetml/2006/main" count="3063" uniqueCount="2684">
  <si>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</si>
  <si>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</si>
  <si>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</si>
  <si>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</si>
  <si>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</si>
  <si>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</si>
  <si>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</si>
  <si>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</si>
  <si>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</si>
  <si>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</si>
  <si>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</si>
  <si>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</si>
  <si>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</si>
  <si>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</si>
  <si>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</si>
  <si>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</si>
  <si>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</si>
  <si>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</si>
  <si>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</si>
  <si>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</si>
  <si>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</si>
  <si>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</si>
  <si>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</si>
  <si>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</si>
  <si>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</si>
  <si>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</si>
  <si>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</si>
  <si>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</si>
  <si>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</si>
  <si>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</si>
  <si>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</si>
  <si>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</si>
  <si>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</si>
  <si>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</si>
  <si>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</si>
  <si>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</si>
  <si>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</si>
  <si>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</si>
  <si>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</si>
  <si>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</si>
  <si>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</si>
  <si>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</si>
  <si>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</si>
  <si>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</si>
  <si>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</si>
  <si>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</si>
  <si>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</si>
  <si>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</si>
  <si>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</si>
  <si>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</si>
  <si>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</si>
  <si>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</si>
  <si>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</si>
  <si>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</si>
  <si>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</si>
  <si>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</si>
  <si>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</si>
  <si>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</si>
  <si>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</si>
  <si>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</si>
  <si>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</si>
  <si>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</si>
  <si>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</si>
  <si>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</si>
  <si>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</si>
  <si>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</si>
  <si>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</si>
  <si>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</si>
  <si>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</si>
  <si>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</si>
  <si>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</si>
  <si>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</si>
  <si>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</si>
  <si>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</si>
  <si>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</si>
  <si>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</si>
  <si>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</si>
  <si>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</si>
  <si>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</si>
  <si>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</si>
  <si>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</si>
  <si>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</si>
  <si>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</si>
  <si>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</si>
  <si>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</si>
  <si>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</si>
  <si>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</si>
  <si>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</si>
  <si>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</si>
  <si>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</si>
  <si>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</si>
  <si>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</si>
  <si>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</si>
  <si>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</si>
  <si>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</si>
  <si>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</si>
  <si>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</si>
  <si>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</si>
  <si>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</si>
  <si>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</si>
  <si>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</si>
  <si>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</si>
  <si>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</si>
  <si>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</si>
  <si>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</si>
  <si>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</si>
  <si>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</si>
  <si>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</si>
  <si>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</si>
  <si>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</si>
  <si>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</si>
  <si>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</si>
  <si>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</si>
  <si>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</si>
  <si>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</si>
  <si>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</si>
  <si>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</si>
  <si>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</si>
  <si>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</si>
  <si>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</si>
  <si>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</si>
  <si>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</si>
  <si>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</si>
  <si>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</si>
  <si>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</si>
  <si>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</si>
  <si>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</si>
  <si>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</si>
  <si>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</si>
  <si>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</si>
  <si>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</si>
  <si>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</si>
  <si>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</si>
  <si>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</si>
  <si>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</si>
  <si>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</si>
  <si>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</si>
  <si>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</si>
  <si>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</si>
  <si>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</si>
  <si>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</si>
  <si>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</si>
  <si>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</si>
  <si>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</si>
  <si>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</si>
  <si>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</si>
  <si>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</si>
  <si>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</si>
  <si>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</si>
  <si>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</si>
  <si>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</si>
  <si>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</si>
  <si>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</si>
  <si>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</si>
  <si>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</si>
  <si>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</si>
  <si>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</si>
  <si>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</si>
  <si>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</si>
  <si>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</si>
  <si>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</si>
  <si>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</si>
  <si>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</si>
  <si>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</si>
  <si>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</si>
  <si>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</si>
  <si>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</si>
  <si>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</si>
  <si>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</si>
  <si>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</si>
  <si>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</si>
  <si>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</si>
  <si>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</si>
  <si>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</si>
  <si>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</si>
  <si>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</si>
  <si>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</si>
  <si>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</si>
  <si>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</si>
  <si>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</si>
  <si>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</si>
  <si>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</si>
  <si>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</si>
  <si>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</si>
  <si>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</si>
  <si>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</si>
  <si>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</si>
  <si>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</si>
  <si>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</si>
  <si>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</si>
  <si>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</si>
  <si>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</si>
  <si>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</si>
  <si>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</si>
  <si>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</si>
  <si>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</si>
  <si>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</si>
  <si>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</si>
  <si>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</si>
  <si>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</si>
  <si>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</si>
  <si>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</si>
  <si>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</si>
  <si>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</si>
  <si>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</si>
  <si>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</si>
  <si>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</si>
  <si>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</si>
  <si>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</si>
  <si>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</si>
  <si>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</si>
  <si>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</si>
  <si>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</si>
  <si>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</si>
  <si>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</si>
  <si>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</si>
  <si>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</si>
  <si>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</si>
  <si>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</si>
  <si>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</si>
  <si>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</si>
  <si>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</si>
  <si>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</si>
  <si>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</si>
  <si>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</si>
  <si>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</si>
  <si>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</si>
  <si>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</si>
  <si>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</si>
  <si>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</si>
  <si>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</si>
  <si>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</si>
  <si>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</si>
  <si>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</si>
  <si>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</si>
  <si>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</si>
  <si>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</si>
  <si>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</si>
  <si>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</si>
  <si>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</si>
  <si>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</si>
  <si>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</si>
  <si>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</si>
  <si>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</si>
  <si>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</si>
  <si>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</si>
  <si>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</si>
  <si>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</si>
  <si>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</si>
  <si>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</si>
  <si>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</si>
  <si>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</si>
  <si>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</si>
  <si>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</si>
  <si>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</si>
  <si>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</si>
  <si>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</si>
  <si>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</si>
  <si>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</si>
  <si>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</si>
  <si>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</si>
  <si>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</si>
  <si>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</si>
  <si>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</si>
  <si>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</si>
  <si>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</si>
  <si>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</si>
  <si>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</si>
  <si>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</si>
  <si>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</si>
  <si>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</si>
  <si>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</si>
  <si>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</si>
  <si>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</si>
  <si>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</si>
  <si>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</si>
  <si>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</si>
  <si>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</si>
  <si>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</si>
  <si>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</si>
  <si>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</si>
  <si>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</si>
  <si>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</si>
  <si>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</si>
  <si>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</si>
  <si>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</si>
  <si>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</si>
  <si>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</si>
  <si>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</si>
  <si>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</si>
  <si>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</si>
  <si>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</si>
  <si>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</si>
  <si>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</si>
  <si>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</si>
  <si>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</si>
  <si>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</si>
  <si>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</si>
  <si>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</si>
  <si>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</si>
  <si>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</si>
  <si>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</si>
  <si>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</si>
  <si>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</si>
  <si>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</si>
  <si>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</si>
  <si>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</si>
  <si>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</si>
  <si>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</si>
  <si>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</si>
  <si>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</si>
  <si>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</si>
  <si>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</si>
  <si>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</si>
  <si>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</si>
  <si>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</si>
  <si>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</si>
  <si>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</si>
  <si>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</si>
  <si>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</si>
  <si>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</si>
  <si>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</si>
  <si>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</si>
  <si>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</si>
  <si>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</si>
  <si>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</si>
  <si>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</si>
  <si>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</si>
  <si>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</si>
  <si>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</si>
  <si>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</si>
  <si>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</si>
  <si>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</si>
  <si>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</si>
  <si>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</si>
  <si>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</si>
  <si>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</si>
  <si>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</si>
  <si>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</si>
  <si>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</si>
  <si>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</si>
  <si>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</si>
  <si>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</si>
  <si>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</si>
  <si>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</si>
  <si>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</si>
  <si>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</si>
  <si>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</si>
  <si>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</si>
  <si>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</si>
  <si>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</si>
  <si>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</si>
  <si>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</si>
  <si>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</si>
  <si>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</si>
  <si>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</si>
  <si>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</si>
  <si>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</si>
  <si>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</si>
  <si>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</si>
  <si>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</si>
  <si>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</si>
  <si>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</si>
  <si>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</si>
  <si>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</si>
  <si>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</si>
  <si>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</si>
  <si>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</si>
  <si>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</si>
  <si>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</si>
  <si>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</si>
  <si>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</si>
  <si>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</si>
  <si>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</si>
  <si>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</si>
  <si>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</si>
  <si>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</si>
  <si>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</si>
  <si>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</si>
  <si>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</si>
  <si>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</si>
  <si>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</si>
  <si>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</si>
  <si>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</si>
  <si>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</si>
  <si>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</si>
  <si>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</si>
  <si>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</si>
  <si>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</si>
  <si>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</si>
  <si>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</si>
  <si>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</si>
  <si>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</si>
  <si>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</si>
  <si>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</si>
  <si>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</si>
  <si>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</si>
  <si>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</si>
  <si>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</si>
  <si>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</si>
  <si>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</si>
  <si>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</si>
  <si>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</si>
  <si>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</si>
  <si>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</si>
  <si>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</si>
  <si>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</si>
  <si>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</si>
  <si>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</si>
  <si>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</si>
  <si>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</si>
  <si>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</si>
  <si>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</si>
  <si>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</si>
  <si>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</si>
  <si>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</si>
  <si>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</si>
  <si>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</si>
  <si>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</si>
  <si>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</si>
  <si>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</si>
  <si>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</si>
  <si>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</si>
  <si>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</si>
  <si>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</si>
  <si>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</si>
  <si>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</si>
  <si>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</si>
  <si>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</si>
  <si>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</si>
  <si>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</si>
  <si>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</si>
  <si>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</si>
  <si>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</si>
  <si>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</si>
  <si>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</si>
  <si>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</si>
  <si>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</si>
  <si>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</si>
  <si>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</si>
  <si>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</si>
  <si>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</si>
  <si>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</si>
  <si>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</si>
  <si>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</si>
  <si>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</si>
  <si>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</si>
  <si>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</si>
  <si>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</si>
  <si>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</si>
  <si>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</si>
  <si>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</si>
  <si>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</si>
  <si>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</si>
  <si>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</si>
  <si>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</si>
  <si>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</si>
  <si>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</si>
  <si>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</si>
  <si>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</si>
  <si>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</si>
  <si>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</si>
  <si>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</si>
  <si>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</si>
  <si>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</si>
  <si>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</si>
  <si>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</si>
  <si>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</si>
  <si>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</si>
  <si>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</si>
  <si>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</si>
  <si>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</si>
  <si>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</si>
  <si>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</si>
  <si>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</si>
  <si>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</si>
  <si>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</si>
  <si>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</si>
  <si>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</si>
  <si>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</si>
  <si>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</si>
  <si>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</si>
  <si>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</si>
  <si>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</si>
  <si>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</si>
  <si>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</si>
  <si>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</si>
  <si>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</si>
  <si>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</si>
  <si>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</si>
  <si>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</si>
  <si>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</si>
  <si>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</si>
  <si>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</si>
  <si>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</si>
  <si>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</si>
  <si>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</si>
  <si>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</si>
  <si>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</si>
  <si>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</si>
  <si>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</si>
  <si>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</si>
  <si>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</si>
  <si>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</si>
  <si>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</si>
  <si>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</si>
  <si>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</si>
  <si>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</si>
  <si>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</si>
  <si>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</si>
  <si>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</si>
  <si>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</si>
  <si>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</si>
  <si>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</si>
  <si>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</si>
  <si>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</si>
  <si>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</si>
  <si>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</si>
  <si>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</si>
  <si>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</si>
  <si>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</si>
  <si>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</si>
  <si>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</si>
  <si>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</si>
  <si>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</si>
  <si>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</si>
  <si>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</si>
  <si>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</si>
  <si>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</si>
  <si>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</si>
  <si>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</si>
  <si>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</si>
  <si>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</si>
  <si>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</si>
  <si>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</si>
  <si>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</si>
  <si>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</si>
  <si>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</si>
  <si>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</si>
  <si>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</si>
  <si>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</si>
  <si>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</si>
  <si>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</si>
  <si>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</si>
  <si>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</si>
  <si>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</si>
  <si>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</si>
  <si>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</si>
  <si>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</si>
  <si>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</si>
  <si>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</si>
  <si>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</si>
  <si>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</si>
  <si>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</si>
  <si>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</si>
  <si>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</si>
  <si>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</si>
  <si>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</si>
  <si>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</si>
  <si>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</si>
  <si>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</si>
  <si>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</si>
  <si>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</si>
  <si>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</si>
  <si>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</si>
  <si>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</si>
  <si>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</si>
  <si>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</si>
  <si>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</si>
  <si>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</si>
  <si>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</si>
  <si>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</si>
  <si>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</si>
  <si>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</si>
  <si>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</si>
  <si>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</si>
  <si>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</si>
  <si>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</si>
  <si>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</si>
  <si>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</si>
  <si>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</si>
  <si>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</si>
  <si>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</si>
  <si>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</si>
  <si>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</si>
  <si>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</si>
  <si>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</si>
  <si>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</si>
  <si>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</si>
  <si>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</si>
  <si>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</si>
  <si>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</si>
  <si>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</si>
  <si>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</si>
  <si>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</si>
  <si>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</si>
  <si>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</si>
  <si>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</si>
  <si>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</si>
  <si>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</si>
  <si>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</si>
  <si>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</si>
  <si>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</si>
  <si>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</si>
  <si>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</si>
  <si>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</si>
  <si>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</si>
  <si>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</si>
  <si>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</si>
  <si>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</si>
  <si>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</si>
  <si>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</si>
  <si>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</si>
  <si>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</si>
  <si>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</si>
  <si>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</si>
  <si>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</si>
  <si>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</si>
  <si>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</si>
  <si>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</si>
  <si>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</si>
  <si>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</si>
  <si>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</si>
  <si>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</si>
  <si>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</si>
  <si>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</si>
  <si>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</si>
  <si>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</si>
  <si>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</si>
  <si>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</si>
  <si>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</si>
  <si>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</si>
  <si>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</si>
  <si>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</si>
  <si>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</si>
  <si>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</si>
  <si>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</si>
  <si>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</si>
  <si>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</si>
  <si>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</si>
  <si>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</si>
  <si>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</si>
  <si>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</si>
  <si>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</si>
  <si>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</si>
  <si>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</si>
  <si>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</si>
  <si>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</si>
  <si>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</si>
  <si>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</si>
  <si>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</si>
  <si>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</si>
  <si>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</si>
  <si>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</si>
  <si>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</si>
  <si>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</si>
  <si>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</si>
  <si>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</si>
  <si>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</si>
  <si>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</si>
  <si>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</si>
  <si>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</si>
  <si>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</si>
  <si>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</si>
  <si>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</si>
  <si>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</si>
  <si>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</si>
  <si>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</si>
  <si>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</si>
  <si>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</si>
  <si>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</si>
  <si>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</si>
  <si>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</si>
  <si>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</si>
  <si>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</si>
  <si>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</si>
  <si>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</si>
  <si>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</si>
  <si>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</si>
  <si>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</si>
  <si>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</si>
  <si>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</si>
  <si>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</si>
  <si>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</si>
  <si>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</si>
  <si>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</si>
  <si>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</si>
  <si>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</si>
  <si>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</si>
  <si>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</si>
  <si>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</si>
  <si>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</si>
  <si>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</si>
  <si>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</si>
  <si>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</si>
  <si>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</si>
  <si>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</si>
  <si>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</si>
  <si>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</si>
  <si>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</si>
  <si>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</si>
  <si>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</si>
  <si>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</si>
  <si>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</si>
  <si>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</si>
  <si>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</si>
  <si>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</si>
  <si>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</si>
  <si>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</si>
  <si>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</si>
  <si>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</si>
  <si>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</si>
  <si>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</si>
  <si>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</si>
  <si>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</si>
  <si>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</si>
  <si>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</si>
  <si>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</si>
  <si>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</si>
  <si>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</si>
  <si>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</si>
  <si>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</si>
  <si>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</si>
  <si>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</si>
  <si>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</si>
  <si>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</si>
  <si>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</si>
  <si>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</si>
  <si>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</si>
  <si>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</si>
  <si>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</si>
  <si>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</si>
  <si>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</si>
  <si>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</si>
  <si>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</si>
  <si>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</si>
  <si>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</si>
  <si>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</si>
  <si>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</si>
  <si>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</si>
  <si>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</si>
  <si>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</si>
  <si>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</si>
  <si>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</si>
  <si>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</si>
  <si>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</si>
  <si>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</si>
  <si>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</si>
  <si>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</si>
  <si>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</si>
  <si>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</si>
  <si>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</si>
  <si>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</si>
  <si>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</si>
  <si>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</si>
  <si>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</si>
  <si>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</si>
  <si>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</si>
  <si>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</si>
  <si>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</si>
  <si>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</si>
  <si>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</si>
  <si>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</si>
  <si>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</si>
  <si>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</si>
  <si>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</si>
  <si>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</si>
  <si>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</si>
  <si>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</si>
  <si>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</si>
  <si>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</si>
  <si>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</si>
  <si>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</si>
  <si>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</si>
  <si>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</si>
  <si>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</si>
  <si>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</si>
  <si>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</si>
  <si>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</si>
  <si>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</si>
  <si>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</si>
  <si>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</si>
  <si>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</si>
  <si>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</si>
  <si>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</si>
  <si>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</si>
  <si>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</si>
  <si>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</si>
  <si>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</si>
  <si>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</si>
  <si>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</si>
  <si>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</si>
  <si>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</si>
  <si>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</si>
  <si>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</si>
  <si>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</si>
  <si>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</si>
  <si>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</si>
  <si>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</si>
  <si>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</si>
  <si>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</si>
  <si>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</si>
  <si>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</si>
  <si>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</si>
  <si>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</si>
  <si>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</si>
  <si>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</si>
  <si>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</si>
  <si>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</si>
  <si>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</si>
  <si>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</si>
  <si>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</si>
  <si>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</si>
  <si>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</si>
  <si>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</si>
  <si>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</si>
  <si>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</si>
  <si>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</si>
  <si>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</si>
  <si>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</si>
  <si>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</si>
  <si>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</si>
  <si>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</si>
  <si>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</si>
  <si>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</si>
  <si>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</si>
  <si>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</si>
  <si>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</si>
  <si>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</si>
  <si>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</si>
  <si>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</si>
  <si>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</si>
  <si>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</si>
  <si>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</si>
  <si>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</si>
  <si>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</si>
  <si>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</si>
  <si>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</si>
  <si>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</si>
  <si>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</si>
  <si>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</si>
  <si>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</si>
  <si>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</si>
  <si>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</si>
  <si>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</si>
  <si>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</si>
  <si>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</si>
  <si>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</si>
  <si>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</si>
  <si>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</si>
  <si>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</si>
  <si>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</si>
  <si>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</si>
  <si>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</si>
  <si>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</si>
  <si>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</si>
  <si>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</si>
  <si>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</si>
  <si>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</si>
  <si>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</si>
  <si>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</si>
  <si>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</si>
  <si>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</si>
  <si>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</si>
  <si>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</si>
  <si>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</si>
  <si>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</si>
  <si>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</si>
  <si>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</si>
  <si>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</si>
  <si>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</si>
  <si>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</si>
  <si>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</si>
  <si>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</si>
  <si>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</si>
  <si>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</si>
  <si>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</si>
  <si>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</si>
  <si>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</si>
  <si>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</si>
  <si>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</si>
  <si>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</si>
  <si>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</si>
  <si>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</si>
  <si>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</si>
  <si>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</si>
  <si>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</si>
  <si>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</si>
  <si>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</si>
  <si>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</si>
  <si>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</si>
  <si>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</si>
  <si>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</si>
  <si>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</si>
  <si>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</si>
  <si>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</si>
  <si>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</si>
  <si>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</si>
  <si>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</si>
  <si>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</si>
  <si>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</si>
  <si>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</si>
  <si>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</si>
  <si>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</si>
  <si>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</si>
  <si>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</si>
  <si>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</si>
  <si>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</si>
  <si>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</si>
  <si>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</si>
  <si>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</si>
  <si>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</si>
  <si>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</si>
  <si>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</si>
  <si>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</si>
  <si>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</si>
  <si>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</si>
  <si>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</si>
  <si>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</si>
  <si>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</si>
  <si>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</si>
  <si>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</si>
  <si>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</si>
  <si>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</si>
  <si>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</si>
  <si>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</si>
  <si>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</si>
  <si>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</si>
  <si>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</si>
  <si>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</si>
  <si>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</si>
  <si>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</si>
  <si>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</si>
  <si>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</si>
  <si>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</si>
  <si>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</si>
  <si>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</si>
  <si>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</si>
  <si>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</si>
  <si>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</si>
  <si>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</si>
  <si>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</si>
  <si>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</si>
  <si>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</si>
  <si>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</si>
  <si>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</si>
  <si>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</si>
  <si>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</si>
  <si>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</si>
  <si>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</si>
  <si>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</si>
  <si>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</si>
  <si>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</si>
  <si>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</si>
  <si>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</si>
  <si>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</si>
  <si>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</si>
  <si>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</si>
  <si>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</si>
  <si>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</si>
  <si>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</si>
  <si>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</si>
  <si>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</si>
  <si>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</si>
  <si>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</si>
  <si>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</si>
  <si>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</si>
  <si>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</si>
  <si>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</si>
  <si>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</si>
  <si>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</si>
  <si>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</si>
  <si>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</si>
  <si>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</si>
  <si>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</si>
  <si>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</si>
  <si>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</si>
  <si>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</si>
  <si>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</si>
  <si>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</si>
  <si>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</si>
  <si>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</si>
  <si>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</si>
  <si>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</si>
  <si>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</si>
  <si>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</si>
  <si>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</si>
  <si>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</si>
  <si>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</si>
  <si>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</si>
  <si>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</si>
  <si>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</si>
  <si>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</si>
  <si>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</si>
  <si>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</si>
  <si>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</si>
  <si>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</si>
  <si>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</si>
  <si>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</si>
  <si>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</si>
  <si>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</si>
  <si>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</si>
  <si>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</si>
  <si>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</si>
  <si>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</si>
  <si>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</si>
  <si>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</si>
  <si>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</si>
  <si>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</si>
  <si>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</si>
  <si>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</si>
  <si>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</si>
  <si>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</si>
  <si>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</si>
  <si>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</si>
  <si>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</si>
  <si>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</si>
  <si>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</si>
  <si>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</si>
  <si>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</si>
  <si>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</si>
  <si>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</si>
  <si>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</si>
  <si>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</si>
  <si>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</si>
  <si>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</si>
  <si>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</si>
  <si>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</si>
  <si>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</si>
  <si>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</si>
  <si>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</si>
  <si>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</si>
  <si>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</si>
  <si>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</si>
  <si>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</si>
  <si>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</si>
  <si>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</si>
  <si>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</si>
  <si>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</si>
  <si>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</si>
  <si>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</si>
  <si>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</si>
  <si>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</si>
  <si>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</si>
  <si>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</si>
  <si>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</si>
  <si>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</si>
  <si>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</si>
  <si>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</si>
  <si>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</si>
  <si>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</si>
  <si>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</si>
  <si>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</si>
  <si>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</si>
  <si>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</si>
  <si>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</si>
  <si>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</si>
  <si>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</si>
  <si>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</si>
  <si>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</si>
  <si>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</si>
  <si>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</si>
  <si>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</si>
  <si>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</si>
  <si>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</si>
  <si>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</si>
  <si>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</si>
  <si>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</si>
  <si>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</si>
  <si>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</si>
  <si>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</si>
  <si>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</si>
  <si>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</si>
  <si>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</si>
  <si>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</si>
  <si>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</si>
  <si>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</si>
  <si>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</si>
  <si>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</si>
  <si>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</si>
  <si>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</si>
  <si>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</si>
  <si>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</si>
  <si>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</si>
  <si>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</si>
  <si>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</si>
  <si>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</si>
  <si>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</si>
  <si>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</si>
  <si>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</si>
  <si>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</si>
  <si>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</si>
  <si>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</si>
  <si>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</si>
  <si>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</si>
  <si>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</si>
  <si>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</si>
  <si>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</si>
  <si>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</si>
  <si>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</si>
  <si>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</si>
  <si>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</si>
  <si>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</si>
  <si>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</si>
  <si>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</si>
  <si>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</si>
  <si>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</si>
  <si>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</si>
  <si>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</si>
  <si>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</si>
  <si>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</si>
  <si>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</si>
  <si>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</si>
  <si>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</si>
  <si>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</si>
  <si>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</si>
  <si>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</si>
  <si>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</si>
  <si>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</si>
  <si>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</si>
  <si>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</si>
  <si>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</si>
  <si>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</si>
  <si>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</si>
  <si>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</si>
  <si>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</si>
  <si>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</si>
  <si>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</si>
  <si>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</si>
  <si>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</si>
  <si>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</si>
  <si>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</si>
  <si>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</si>
  <si>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</si>
  <si>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</si>
  <si>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</si>
  <si>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</si>
  <si>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</si>
  <si>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</si>
  <si>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</si>
  <si>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</si>
  <si>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</si>
  <si>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</si>
  <si>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</si>
  <si>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</si>
  <si>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</si>
  <si>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</si>
  <si>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</si>
  <si>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</si>
  <si>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</si>
  <si>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</si>
  <si>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</si>
  <si>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</si>
  <si>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</si>
  <si>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</si>
  <si>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</si>
  <si>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</si>
  <si>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</si>
  <si>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</si>
  <si>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</si>
  <si>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</si>
  <si>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</si>
  <si>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</si>
  <si>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</si>
  <si>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</si>
  <si>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</si>
  <si>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</si>
  <si>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</si>
  <si>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</si>
  <si>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</si>
  <si>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</si>
  <si>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</si>
  <si>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</si>
  <si>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</si>
  <si>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</si>
  <si>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</si>
  <si>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</si>
  <si>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</si>
  <si>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</si>
  <si>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</si>
  <si>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</si>
  <si>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</si>
  <si>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</si>
  <si>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</si>
  <si>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</si>
  <si>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</si>
  <si>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</si>
  <si>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</si>
  <si>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</si>
  <si>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</si>
  <si>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</si>
  <si>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</si>
  <si>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</si>
  <si>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</si>
  <si>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</si>
  <si>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</si>
  <si>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</si>
  <si>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</si>
  <si>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</si>
  <si>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</si>
  <si>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</si>
  <si>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</si>
  <si>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</si>
  <si>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</si>
  <si>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</si>
  <si>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</si>
  <si>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</si>
  <si>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</si>
  <si>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</si>
  <si>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</si>
  <si>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</si>
  <si>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</si>
  <si>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</si>
  <si>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</si>
  <si>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</si>
  <si>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</si>
  <si>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</si>
  <si>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</si>
  <si>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</si>
  <si>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</si>
  <si>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</si>
  <si>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</si>
  <si>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</si>
  <si>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</si>
  <si>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</si>
  <si>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</si>
  <si>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</si>
  <si>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</si>
  <si>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</si>
  <si>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</si>
  <si>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</si>
  <si>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</si>
  <si>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</si>
  <si>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</si>
  <si>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</si>
  <si>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</si>
  <si>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</si>
  <si>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</si>
  <si>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</si>
  <si>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</si>
  <si>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</si>
  <si>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</si>
  <si>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</si>
  <si>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</si>
  <si>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</si>
  <si>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</si>
  <si>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</si>
  <si>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</si>
  <si>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</si>
  <si>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</si>
  <si>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</si>
  <si>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</si>
  <si>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</si>
  <si>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</si>
  <si>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</si>
  <si>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</si>
  <si>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</si>
  <si>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</si>
  <si>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</si>
  <si>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</si>
  <si>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</si>
  <si>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</si>
  <si>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</si>
  <si>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</si>
  <si>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</si>
  <si>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</si>
  <si>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</si>
  <si>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</si>
  <si>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</si>
  <si>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</si>
  <si>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</si>
  <si>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</si>
  <si>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</si>
  <si>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</si>
  <si>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</si>
  <si>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</si>
  <si>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</si>
  <si>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</si>
  <si>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</si>
  <si>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</si>
  <si>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</si>
  <si>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</si>
  <si>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</si>
  <si>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</si>
  <si>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</si>
  <si>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</si>
  <si>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</si>
  <si>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</si>
  <si>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</si>
  <si>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</si>
  <si>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</si>
  <si>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</si>
  <si>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</si>
  <si>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</si>
  <si>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</si>
  <si>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</si>
  <si>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</si>
  <si>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</si>
  <si>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</si>
  <si>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</si>
  <si>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</si>
  <si>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</si>
  <si>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</si>
  <si>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</si>
  <si>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</si>
  <si>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</si>
  <si>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</si>
  <si>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</si>
  <si>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</si>
  <si>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</si>
  <si>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</si>
  <si>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</si>
  <si>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</si>
  <si>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</si>
  <si>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</si>
  <si>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</si>
  <si>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</si>
  <si>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</si>
  <si>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</si>
  <si>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</si>
  <si>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</si>
  <si>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</si>
  <si>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</si>
  <si>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</si>
  <si>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</si>
  <si>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</si>
  <si>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</si>
  <si>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</si>
  <si>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</si>
  <si>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</si>
  <si>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</si>
  <si>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</si>
  <si>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</si>
  <si>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</si>
  <si>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</si>
  <si>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</si>
  <si>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</si>
  <si>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</si>
  <si>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</si>
  <si>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</si>
  <si>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</si>
  <si>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</si>
  <si>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</si>
  <si>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</si>
  <si>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</si>
  <si>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</si>
  <si>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</si>
  <si>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</si>
  <si>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</si>
  <si>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</si>
  <si>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</si>
  <si>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</si>
  <si>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</si>
  <si>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</si>
  <si>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</si>
  <si>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</si>
  <si>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</si>
  <si>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</si>
  <si>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</si>
  <si>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</si>
  <si>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</si>
  <si>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</si>
  <si>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</si>
  <si>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</si>
  <si>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</si>
  <si>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</si>
  <si>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</si>
  <si>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</si>
  <si>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</si>
  <si>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</si>
  <si>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</si>
  <si>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</si>
  <si>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</si>
  <si>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</si>
  <si>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</si>
  <si>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</si>
  <si>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</si>
  <si>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</si>
  <si>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</si>
  <si>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</si>
  <si>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</si>
  <si>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</si>
  <si>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</si>
  <si>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</si>
  <si>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</si>
  <si>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</si>
  <si>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</si>
  <si>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</si>
  <si>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</si>
  <si>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</si>
  <si>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</si>
  <si>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</si>
  <si>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</si>
  <si>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</si>
  <si>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</si>
  <si>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</si>
  <si>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</si>
  <si>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</si>
  <si>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</si>
  <si>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</si>
  <si>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</si>
  <si>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</si>
  <si>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</si>
  <si>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</si>
  <si>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</si>
  <si>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</si>
  <si>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</si>
  <si>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</si>
  <si>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</si>
  <si>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</si>
  <si>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</si>
  <si>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</si>
  <si>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</si>
  <si>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</si>
  <si>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</si>
  <si>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</si>
  <si>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</si>
  <si>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</si>
  <si>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</si>
  <si>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</si>
  <si>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</si>
  <si>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</si>
  <si>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</si>
  <si>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</si>
  <si>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</si>
  <si>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</si>
  <si>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</si>
  <si>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</si>
  <si>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</si>
  <si>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</si>
  <si>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</si>
  <si>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</si>
  <si>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</si>
  <si>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</si>
  <si>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</si>
  <si>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</si>
  <si>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</si>
  <si>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</si>
  <si>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</si>
  <si>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</si>
  <si>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</si>
  <si>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</si>
  <si>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</si>
  <si>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</si>
  <si>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</si>
  <si>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</si>
  <si>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</si>
  <si>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</si>
  <si>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</si>
  <si>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</si>
  <si>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</si>
  <si>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</si>
  <si>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</si>
  <si>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</si>
  <si>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</si>
  <si>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</si>
  <si>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</si>
  <si>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</si>
  <si>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</si>
  <si>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</si>
  <si>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</si>
  <si>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</si>
  <si>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</si>
  <si>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</si>
  <si>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</si>
  <si>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</si>
  <si>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</si>
  <si>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</si>
  <si>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</si>
  <si>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</si>
  <si>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</si>
  <si>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</si>
  <si>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</si>
  <si>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</si>
  <si>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</si>
  <si>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</si>
  <si>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</si>
  <si>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</si>
  <si>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</si>
  <si>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</si>
  <si>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</si>
  <si>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</si>
  <si>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</si>
  <si>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</si>
  <si>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</si>
  <si>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</si>
  <si>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</si>
  <si>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</si>
  <si>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</si>
  <si>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</si>
  <si>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</si>
  <si>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</si>
  <si>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</si>
  <si>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</si>
  <si>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</si>
  <si>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</si>
  <si>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</si>
  <si>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</si>
  <si>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</si>
  <si>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</si>
  <si>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</si>
  <si>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</si>
  <si>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</si>
  <si>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</si>
  <si>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</si>
  <si>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</si>
  <si>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</si>
  <si>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</si>
  <si>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</si>
  <si>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</si>
  <si>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</si>
  <si>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</si>
  <si>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</si>
  <si>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</si>
  <si>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</si>
  <si>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</si>
  <si>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</si>
  <si>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</si>
  <si>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</si>
  <si>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</si>
  <si>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</si>
  <si>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</si>
  <si>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</si>
  <si>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</si>
  <si>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</si>
  <si>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</si>
  <si>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</si>
  <si>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</si>
  <si>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</si>
  <si>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</si>
  <si>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</si>
  <si>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</si>
  <si>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</si>
  <si>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</si>
  <si>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</si>
  <si>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</si>
  <si>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</si>
  <si>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</si>
  <si>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</si>
  <si>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</si>
  <si>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</si>
  <si>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</si>
  <si>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</si>
  <si>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</si>
  <si>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</si>
  <si>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</si>
  <si>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</si>
  <si>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</si>
  <si>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</si>
  <si>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</si>
  <si>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</si>
  <si>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</si>
  <si>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</si>
  <si>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</si>
  <si>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</si>
  <si>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</si>
  <si>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</si>
  <si>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</si>
  <si>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</si>
  <si>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</si>
  <si>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</si>
  <si>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</si>
  <si>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</si>
  <si>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</si>
  <si>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</si>
  <si>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</si>
  <si>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</si>
  <si>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</si>
  <si>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</si>
  <si>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</si>
  <si>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</si>
  <si>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</si>
  <si>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</si>
  <si>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</si>
  <si>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</si>
  <si>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</si>
  <si>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</si>
  <si>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</si>
  <si>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</si>
  <si>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</si>
  <si>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</si>
  <si>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</si>
  <si>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</si>
  <si>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</si>
  <si>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</si>
  <si>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</si>
  <si>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</si>
  <si>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</si>
  <si>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</si>
  <si>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</si>
  <si>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</si>
  <si>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</si>
  <si>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</si>
  <si>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</si>
  <si>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</si>
  <si>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</si>
  <si>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</si>
  <si>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</si>
  <si>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</si>
  <si>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</si>
  <si>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</si>
  <si>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</si>
  <si>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</si>
  <si>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</si>
  <si>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</si>
  <si>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</si>
  <si>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</si>
  <si>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</si>
  <si>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</si>
  <si>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</si>
  <si>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</si>
  <si>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</si>
  <si>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</si>
  <si>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</si>
  <si>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</si>
  <si>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</si>
  <si>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</si>
  <si>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</si>
  <si>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</si>
  <si>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</si>
  <si>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</si>
  <si>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</si>
  <si>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</si>
  <si>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</si>
  <si>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</si>
  <si>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</si>
  <si>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</si>
  <si>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</si>
  <si>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</si>
  <si>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</si>
  <si>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</si>
  <si>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</si>
  <si>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</si>
  <si>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</si>
  <si>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</si>
  <si>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</si>
  <si>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</si>
  <si>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</si>
  <si>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</si>
  <si>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</si>
  <si>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</si>
  <si>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</si>
  <si>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</si>
  <si>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</si>
  <si>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</si>
  <si>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</si>
  <si>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</si>
  <si>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</si>
  <si>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</si>
  <si>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</si>
  <si>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</si>
  <si>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</si>
  <si>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</si>
  <si>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</si>
  <si>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</si>
  <si>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</si>
  <si>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</si>
  <si>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</si>
  <si>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</si>
  <si>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</si>
  <si>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</si>
  <si>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</si>
  <si>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</si>
  <si>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</si>
  <si>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</si>
  <si>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</si>
  <si>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</si>
  <si>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</si>
  <si>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</si>
  <si>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</si>
  <si>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</si>
  <si>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</si>
  <si>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</si>
  <si>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</si>
  <si>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</si>
  <si>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</si>
  <si>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</si>
  <si>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</si>
  <si>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</si>
  <si>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</si>
  <si>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</si>
  <si>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</si>
  <si>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</si>
  <si>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</si>
  <si>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</si>
  <si>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</si>
  <si>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</si>
  <si>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</si>
  <si>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</si>
  <si>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</si>
  <si>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</si>
  <si>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</si>
  <si>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</si>
  <si>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</si>
  <si>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</si>
  <si>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</si>
  <si>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</si>
  <si>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</si>
  <si>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</si>
  <si>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</si>
  <si>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</si>
  <si>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</si>
  <si>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</si>
  <si>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</si>
  <si>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</si>
  <si>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</si>
  <si>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</si>
  <si>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</si>
  <si>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</si>
  <si>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</si>
  <si>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</si>
  <si>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</si>
  <si>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</si>
  <si>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</si>
  <si>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</si>
  <si>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</si>
  <si>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</si>
  <si>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</si>
  <si>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</si>
  <si>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</si>
  <si>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</si>
  <si>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</si>
  <si>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</si>
  <si>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</si>
  <si>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</si>
  <si>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</si>
  <si>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</si>
  <si>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</si>
  <si>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</si>
  <si>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</si>
  <si>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</si>
  <si>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</si>
  <si>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</si>
  <si>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</si>
  <si>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</si>
  <si>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</si>
  <si>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</si>
  <si>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</si>
  <si>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</si>
  <si>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</si>
  <si>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</si>
  <si>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</si>
  <si>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</si>
  <si>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</si>
  <si>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</si>
  <si>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</si>
  <si>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</si>
  <si>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</si>
  <si>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</si>
  <si>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</si>
  <si>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</si>
  <si>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</si>
  <si>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</si>
  <si>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</si>
  <si>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</si>
  <si>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</si>
  <si>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</si>
  <si>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</si>
  <si>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</si>
  <si>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</si>
  <si>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</si>
  <si>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</si>
  <si>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</si>
  <si>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</si>
  <si>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</si>
  <si>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</si>
  <si>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</si>
  <si>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</si>
  <si>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</si>
  <si>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</si>
  <si>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</si>
  <si>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</si>
  <si>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</si>
  <si>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</si>
  <si>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</si>
  <si>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</si>
  <si>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</si>
  <si>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</si>
  <si>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</si>
  <si>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</si>
  <si>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</si>
  <si>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</si>
  <si>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</si>
  <si>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</si>
  <si>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</si>
  <si>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</si>
  <si>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</si>
  <si>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</si>
  <si>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</si>
  <si>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</si>
  <si>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</si>
  <si>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</si>
  <si>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</si>
  <si>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</si>
  <si>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</si>
  <si>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</si>
  <si>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</si>
  <si>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</si>
  <si>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</si>
  <si>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</si>
  <si>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</si>
  <si>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</si>
  <si>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</si>
  <si>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</si>
  <si>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</si>
  <si>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</si>
  <si>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</si>
  <si>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</si>
  <si>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</si>
  <si>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</si>
  <si>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</si>
  <si>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</si>
  <si>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</si>
  <si>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</si>
  <si>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</si>
  <si>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</si>
  <si>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</si>
  <si>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</si>
  <si>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</si>
  <si>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</si>
  <si>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</si>
  <si>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</si>
  <si>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</si>
  <si>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</si>
  <si>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</si>
  <si>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</si>
  <si>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</si>
  <si>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</si>
  <si>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</si>
  <si>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</si>
  <si>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</si>
  <si>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</si>
  <si>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</si>
  <si>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</si>
  <si>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</si>
  <si>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</si>
  <si>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</si>
  <si>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</si>
  <si>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</si>
  <si>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</si>
  <si>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</si>
  <si>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</si>
  <si>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</si>
  <si>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</si>
  <si>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</si>
  <si>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</si>
  <si>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</si>
  <si>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</si>
  <si>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</si>
  <si>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</si>
  <si>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</si>
  <si>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</si>
  <si>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</si>
  <si>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</si>
  <si>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</si>
  <si>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</si>
  <si>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</si>
  <si>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</si>
  <si>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</si>
  <si>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</si>
  <si>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</si>
  <si>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</si>
  <si>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</si>
  <si>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</si>
  <si>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</si>
  <si>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</si>
  <si>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</si>
  <si>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</si>
  <si>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</si>
  <si>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</si>
  <si>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</si>
  <si>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</si>
  <si>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</si>
  <si>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</si>
  <si>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</si>
  <si>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</si>
  <si>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</si>
  <si>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</si>
  <si>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</si>
  <si>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</si>
  <si>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</si>
  <si>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</si>
  <si>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</si>
  <si>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</si>
  <si>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</si>
  <si>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</si>
  <si>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</si>
  <si>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</si>
  <si>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</si>
  <si>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</si>
  <si>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</si>
  <si>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</si>
  <si>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</si>
  <si>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</si>
  <si>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</si>
  <si>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</si>
  <si>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</si>
  <si>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</si>
  <si>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</si>
  <si>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</si>
  <si>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</si>
  <si>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</si>
  <si>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</si>
  <si>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</si>
  <si>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</si>
  <si>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</si>
  <si>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</si>
  <si>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</si>
  <si>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</si>
  <si>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</si>
  <si>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</si>
  <si>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</si>
  <si>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</si>
  <si>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</si>
  <si>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</si>
  <si>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</si>
  <si>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</si>
  <si>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</si>
  <si>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</si>
  <si>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</si>
  <si>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</si>
  <si>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</si>
  <si>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</si>
  <si>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</si>
  <si>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</si>
  <si>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</si>
  <si>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</si>
  <si>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</si>
  <si>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</si>
  <si>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</si>
  <si>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</si>
  <si>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</si>
  <si>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</si>
  <si>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</si>
  <si>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</si>
  <si>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</si>
  <si>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</si>
  <si>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</si>
  <si>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</si>
  <si>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</si>
  <si>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</si>
  <si>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</si>
  <si>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</si>
  <si>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</si>
  <si>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</si>
  <si>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</si>
  <si>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</si>
  <si>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</si>
  <si>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</si>
  <si>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</si>
  <si>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</si>
  <si>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</si>
  <si>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</si>
  <si>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</si>
  <si>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</si>
  <si>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</si>
  <si>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</si>
  <si>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</si>
  <si>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</si>
  <si>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</si>
  <si>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</si>
  <si>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</si>
  <si>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</si>
  <si>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</si>
  <si>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</si>
  <si>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</si>
  <si>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</si>
  <si>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</si>
  <si>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</si>
  <si>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</si>
  <si>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</si>
  <si>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</si>
  <si>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</si>
  <si>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</si>
  <si>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</si>
  <si>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</si>
  <si>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</si>
  <si>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</si>
  <si>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</si>
  <si>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</si>
  <si>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</si>
  <si>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</si>
  <si>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</si>
  <si>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</si>
  <si>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</si>
  <si>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</si>
  <si>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</si>
  <si>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</si>
  <si>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</si>
  <si>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</si>
  <si>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</si>
  <si>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</si>
  <si>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</si>
  <si>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</si>
  <si>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</si>
  <si>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</si>
  <si>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</si>
  <si>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</si>
  <si>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</si>
  <si>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</si>
  <si>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</si>
  <si>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</si>
  <si>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</si>
  <si>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</si>
  <si>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</si>
  <si>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</si>
  <si>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</si>
  <si>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</si>
  <si>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</si>
  <si>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</si>
  <si>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</si>
  <si>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</si>
  <si>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</si>
  <si>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</si>
  <si>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</si>
  <si>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</si>
  <si>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</si>
  <si>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</si>
  <si>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</si>
  <si>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</si>
  <si>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</si>
  <si>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</si>
  <si>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</si>
  <si>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</si>
  <si>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</si>
  <si>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</si>
  <si>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</si>
  <si>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</si>
  <si>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</si>
  <si>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</si>
  <si>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</si>
  <si>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</si>
  <si>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</si>
  <si>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</si>
  <si>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</si>
  <si>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</si>
  <si>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</si>
  <si>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</si>
  <si>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</si>
  <si>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</si>
  <si>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</si>
  <si>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</si>
  <si>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</si>
  <si>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</si>
  <si>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</si>
  <si>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</si>
  <si>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</si>
  <si>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</si>
  <si>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</si>
  <si>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</si>
  <si>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</si>
  <si>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</si>
  <si>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</si>
  <si>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</si>
  <si>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</si>
  <si>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</si>
  <si>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</si>
  <si>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</si>
  <si>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</si>
  <si>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</si>
  <si>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</si>
  <si>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</si>
  <si>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</si>
  <si>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</si>
  <si>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</si>
  <si>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</si>
  <si>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</si>
  <si>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</si>
  <si>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</si>
  <si>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</si>
  <si>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</si>
  <si>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</si>
  <si>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</si>
  <si>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</si>
  <si>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</si>
  <si>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</si>
  <si>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</si>
  <si>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</si>
  <si>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</si>
  <si>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</si>
  <si>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</si>
  <si>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</si>
  <si>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</si>
  <si>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</si>
  <si>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</si>
  <si>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</si>
  <si>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</si>
  <si>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</si>
  <si>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</si>
  <si>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</si>
  <si>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</si>
  <si>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</si>
  <si>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</si>
  <si>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</si>
  <si>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</si>
  <si>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</si>
  <si>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</si>
  <si>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</si>
  <si>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</si>
  <si>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</si>
  <si>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</si>
  <si>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</si>
  <si>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</si>
  <si>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</si>
  <si>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</si>
  <si>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</si>
  <si>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</si>
  <si>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</si>
  <si>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</si>
  <si>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</si>
  <si>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</si>
  <si>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</si>
  <si>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</si>
  <si>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</si>
  <si>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</si>
  <si>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</si>
  <si>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</si>
  <si>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</si>
  <si>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</si>
  <si>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</si>
  <si>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</si>
  <si>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</si>
  <si>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</si>
  <si>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</si>
  <si>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</si>
  <si>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</si>
  <si>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</si>
  <si>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</si>
  <si>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</si>
  <si>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</si>
  <si>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</si>
  <si>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</si>
  <si>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</si>
  <si>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</si>
  <si>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</si>
  <si>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</si>
  <si>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</si>
  <si>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</si>
  <si>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</si>
  <si>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</si>
  <si>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</si>
  <si>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</si>
  <si>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</si>
  <si>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</si>
  <si>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</si>
  <si>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</si>
  <si>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</si>
  <si>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</si>
  <si>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</si>
  <si>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</si>
  <si>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</si>
  <si>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</si>
  <si>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</si>
  <si>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</si>
  <si>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</si>
  <si>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</si>
  <si>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</si>
  <si>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</si>
  <si>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</si>
  <si>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</si>
  <si>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</si>
  <si>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</si>
  <si>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</si>
  <si>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</si>
  <si>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</si>
  <si>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</si>
  <si>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</si>
  <si>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</si>
  <si>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</si>
  <si>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</si>
  <si>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</si>
  <si>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</si>
  <si>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</si>
  <si>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</si>
  <si>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</si>
  <si>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</si>
  <si>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</si>
  <si>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</si>
  <si>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</si>
  <si>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</si>
  <si>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</si>
  <si>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</si>
  <si>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</si>
  <si>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</si>
  <si>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</si>
  <si>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</si>
  <si>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</si>
  <si>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</si>
  <si>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</si>
  <si>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</si>
  <si>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</si>
  <si>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</si>
  <si>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</si>
  <si>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</si>
  <si>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</si>
  <si>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</si>
  <si>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</si>
  <si>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</si>
  <si>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</si>
  <si>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</si>
  <si>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</si>
  <si>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</si>
  <si>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</si>
  <si>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</si>
  <si>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</si>
  <si>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</si>
  <si>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</si>
  <si>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</si>
  <si>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</si>
  <si>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</si>
  <si>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</si>
  <si>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</si>
  <si>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</si>
  <si>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</si>
  <si>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</si>
  <si>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</si>
  <si>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</si>
  <si>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</si>
  <si>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</si>
  <si>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</si>
  <si>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</si>
  <si>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</si>
  <si>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</si>
  <si>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</si>
  <si>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</si>
  <si>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</si>
  <si>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</si>
  <si>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</si>
  <si>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</si>
  <si>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</si>
  <si>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</si>
  <si>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</si>
  <si>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</si>
  <si>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</si>
  <si>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</si>
  <si>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</si>
  <si>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</si>
  <si>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</si>
  <si>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</si>
  <si>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</si>
  <si>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</si>
  <si>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</si>
  <si>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</si>
  <si>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</si>
  <si>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</si>
  <si>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</si>
  <si>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</si>
  <si>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</si>
  <si>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</si>
  <si>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</si>
  <si>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</si>
  <si>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</si>
  <si>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</si>
  <si>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</si>
  <si>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</si>
  <si>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</si>
  <si>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</si>
  <si>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</si>
  <si>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</si>
  <si>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</si>
  <si>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</si>
  <si>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</si>
  <si>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</si>
  <si>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</si>
  <si>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</si>
  <si>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</si>
  <si>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</si>
  <si>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</si>
  <si>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</si>
  <si>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</si>
  <si>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</si>
  <si>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</si>
  <si>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</si>
  <si>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</si>
  <si>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</si>
  <si>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</si>
  <si>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</si>
  <si>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</si>
  <si>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</si>
  <si>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</si>
  <si>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</si>
  <si>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</si>
  <si>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</si>
  <si>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</si>
  <si>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</si>
  <si>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</si>
  <si>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</si>
  <si>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</si>
  <si>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</si>
  <si>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</si>
  <si>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</si>
  <si>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</si>
  <si>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</si>
  <si>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</si>
  <si>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</si>
  <si>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</si>
  <si>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</si>
  <si>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</si>
  <si>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</si>
  <si>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</si>
  <si>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</si>
  <si>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</si>
  <si>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</si>
  <si>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</si>
  <si>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</si>
  <si>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</si>
  <si>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</si>
  <si>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</si>
  <si>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</si>
  <si>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</si>
  <si>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</si>
  <si>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</si>
  <si>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</si>
  <si>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</si>
  <si>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</si>
  <si>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</si>
  <si>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</si>
  <si>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</si>
  <si>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</si>
  <si>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</si>
  <si>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</si>
  <si>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</si>
  <si>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</si>
  <si>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</si>
  <si>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</si>
  <si>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</si>
  <si>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</si>
  <si>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</si>
  <si>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</si>
  <si>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</si>
  <si>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</si>
  <si>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</si>
  <si>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</si>
  <si>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</si>
  <si>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</si>
  <si>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</si>
  <si>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</si>
  <si>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</si>
  <si>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</si>
  <si>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</si>
  <si>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</si>
  <si>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</si>
  <si>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</si>
  <si>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</si>
  <si>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</si>
  <si>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</si>
  <si>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</si>
  <si>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</si>
  <si>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</si>
  <si>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</si>
  <si>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</si>
  <si>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</si>
  <si>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</si>
  <si>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</si>
  <si>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</si>
  <si>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</si>
  <si>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</si>
  <si>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</si>
  <si>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</si>
  <si>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</si>
  <si>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</si>
  <si>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</si>
  <si>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</si>
  <si>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</si>
  <si>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</si>
  <si>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</si>
  <si>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</si>
  <si>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</si>
  <si>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</si>
  <si>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</si>
  <si>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</si>
  <si>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</si>
  <si>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</si>
  <si>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</si>
  <si>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</si>
  <si>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</si>
  <si>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</si>
  <si>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</si>
  <si>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</si>
  <si>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</si>
  <si>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</si>
  <si>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</si>
  <si>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</si>
  <si>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</si>
  <si>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</si>
  <si>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</si>
  <si>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</si>
  <si>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</si>
  <si>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</si>
  <si>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</si>
  <si>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</si>
  <si>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</si>
  <si>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</si>
  <si>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</si>
  <si>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</si>
  <si>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</si>
  <si>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</si>
  <si>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</si>
  <si>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</si>
  <si>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</si>
  <si>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</si>
  <si>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</si>
  <si>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</si>
  <si>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</si>
  <si>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</si>
  <si>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</si>
  <si>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</si>
  <si>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</si>
  <si>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</si>
  <si>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</si>
  <si>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</si>
  <si>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</si>
  <si>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</si>
  <si>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</si>
  <si>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</si>
  <si>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</si>
  <si>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</si>
  <si>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</si>
  <si>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</si>
  <si>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</si>
  <si>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</si>
  <si>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</si>
  <si>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</si>
  <si>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</si>
  <si>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</si>
  <si>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</si>
  <si>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</si>
  <si>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</si>
  <si>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</si>
  <si>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</si>
  <si>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</si>
  <si>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</si>
  <si>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</si>
  <si>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</si>
  <si>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</si>
  <si>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</si>
  <si>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</si>
  <si>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</si>
  <si>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</si>
  <si>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</si>
  <si>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</si>
  <si>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</si>
  <si>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</si>
  <si>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</si>
  <si>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</si>
  <si>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</si>
  <si>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</si>
  <si>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</si>
  <si>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</si>
  <si>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</si>
  <si>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</si>
  <si>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</si>
  <si>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</si>
  <si>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</si>
  <si>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</si>
  <si>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</si>
  <si>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</si>
  <si>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</si>
  <si>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</si>
  <si>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</si>
  <si>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</si>
  <si>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</si>
  <si>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</si>
  <si>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</si>
  <si>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</si>
  <si>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</si>
  <si>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</si>
  <si>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</si>
  <si>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</si>
  <si>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</si>
  <si>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</si>
  <si>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</si>
  <si>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</si>
  <si>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</si>
  <si>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</si>
  <si>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</si>
  <si>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</si>
  <si>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</si>
  <si>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</si>
  <si>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</si>
  <si>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</si>
  <si>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</si>
  <si>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</si>
  <si>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</si>
  <si>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</si>
  <si>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</si>
  <si>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</si>
  <si>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</si>
  <si>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</si>
  <si>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</si>
  <si>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</si>
  <si>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</si>
  <si>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</si>
  <si>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</si>
  <si>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</si>
  <si>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</si>
  <si>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</si>
  <si>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</si>
  <si>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</si>
  <si>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</si>
  <si>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</si>
  <si>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</si>
  <si>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</si>
  <si>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</si>
  <si>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</si>
  <si>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</si>
  <si>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</si>
  <si>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</si>
  <si>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</si>
  <si>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</si>
  <si>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</si>
  <si>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</si>
  <si>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</si>
  <si>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</si>
  <si>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</si>
  <si>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</si>
  <si>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</si>
  <si>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</si>
  <si>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</si>
  <si>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</si>
  <si>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</si>
  <si>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</si>
  <si>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</si>
  <si>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</si>
  <si>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</si>
  <si>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</si>
  <si>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</si>
  <si>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</si>
  <si>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</si>
  <si>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</si>
  <si>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</si>
  <si>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</si>
  <si>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</si>
  <si>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</si>
  <si>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</si>
  <si>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</si>
  <si>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</si>
  <si>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</si>
  <si>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</si>
  <si>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</si>
  <si>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</si>
  <si>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</si>
  <si>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</si>
  <si>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</si>
  <si>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</si>
  <si>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</si>
  <si>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</si>
  <si>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</si>
  <si>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</si>
  <si>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</si>
  <si>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</si>
  <si>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</si>
  <si>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</si>
  <si>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</si>
  <si>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</si>
  <si>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</si>
  <si>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</si>
  <si>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</si>
  <si>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</si>
  <si>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</si>
  <si>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</si>
  <si>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</si>
  <si>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</si>
  <si>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</si>
  <si>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</si>
  <si>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</si>
  <si>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</si>
  <si>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</si>
  <si>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</si>
  <si>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</si>
  <si>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</si>
  <si>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</si>
  <si>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</si>
  <si>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</si>
  <si>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</si>
  <si>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</si>
  <si>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</si>
  <si>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</si>
  <si>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</si>
  <si>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</si>
  <si>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</si>
  <si>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</si>
  <si>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</si>
  <si>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</si>
  <si>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</si>
  <si>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</si>
  <si>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</si>
  <si>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</si>
  <si>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</si>
  <si>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</si>
  <si>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</si>
  <si>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</si>
  <si>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</si>
  <si>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</si>
  <si>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</si>
  <si>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</si>
  <si>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</si>
  <si>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</si>
  <si>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</si>
  <si>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</si>
  <si>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</si>
  <si>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</si>
  <si>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</si>
  <si>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</si>
  <si>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</si>
  <si>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</si>
  <si>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</si>
  <si>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</si>
  <si>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</si>
  <si>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</si>
  <si>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</si>
  <si>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</si>
  <si>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</si>
  <si>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</si>
  <si>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</si>
  <si>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</si>
  <si>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</si>
  <si>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</si>
  <si>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</si>
  <si>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</si>
  <si>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</si>
  <si>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</si>
  <si>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</si>
  <si>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</si>
  <si>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</si>
  <si>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</si>
  <si>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</si>
  <si>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</si>
  <si>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</si>
  <si>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</si>
  <si>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</si>
  <si>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</si>
  <si>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</si>
  <si>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</si>
  <si>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</si>
  <si>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</si>
  <si>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</si>
  <si>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</si>
  <si>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</si>
  <si>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</si>
  <si>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</si>
  <si>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</si>
  <si>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</si>
  <si>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</si>
  <si>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</si>
  <si>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</si>
  <si>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</si>
  <si>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</si>
  <si>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</si>
  <si>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</si>
  <si>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</si>
  <si>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</si>
  <si>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</si>
  <si>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</si>
  <si>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</si>
  <si>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</si>
  <si>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</si>
  <si>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</si>
  <si>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</si>
  <si>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</si>
  <si>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</si>
  <si>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</si>
  <si>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</si>
  <si>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</si>
  <si>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</si>
  <si>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</si>
  <si>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</si>
  <si>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</si>
  <si>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</si>
  <si>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</si>
  <si>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</si>
  <si>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</si>
  <si>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</si>
  <si>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</si>
  <si>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</si>
  <si>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</si>
  <si>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307</t>
  </si>
  <si>
    <t>atender a los niños y niñas menores de 5 años o hasta su ingreso al grado de transición y a mujeres gestantes y en periodo de lactancia en los dervicios de educacion inicial y cuidad con el fin de promover el desarrollo integral de la primera infancia co calidad.</t>
  </si>
  <si>
    <t>178</t>
  </si>
  <si>
    <t>176</t>
  </si>
  <si>
    <t>544</t>
  </si>
  <si>
    <t>JUAN ALBERTO CUADRADO GARCIA</t>
  </si>
  <si>
    <t>CL 25 # 19B 94</t>
  </si>
  <si>
    <t>3113033971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</si>
</sst>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5" zoomScale="80" zoomScaleNormal="80" zoomScaleSheetLayoutView="40" zoomScalePageLayoutView="40" workbookViewId="0">
      <selection activeCell="B199" sqref="B199:N19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2653</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56"/>
      <c r="D15" s="35"/>
      <c r="E15" s="35"/>
      <c r="F15" s="5"/>
      <c r="G15" s="32" t="s">
        <v>1168</v>
      </c>
      <c r="H15" s="103"/>
      <c r="I15" s="32" t="s">
        <v>2624</v>
      </c>
      <c r="J15" s="108" t="s">
        <v>2626</v>
      </c>
      <c r="L15" s="209" t="s">
        <v>8</v>
      </c>
      <c r="M15" s="209"/>
      <c r="N15" s="12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900239254</v>
      </c>
      <c r="C20" s="5"/>
      <c r="D20" s="73"/>
      <c r="E20" s="5"/>
      <c r="F20" s="5"/>
      <c r="G20" s="5"/>
      <c r="H20" s="186"/>
      <c r="I20" s="149" t="s">
        <v>711</v>
      </c>
      <c r="J20" s="150" t="s">
        <v>713</v>
      </c>
      <c r="K20" s="151">
        <v>4898753071</v>
      </c>
      <c r="L20" s="152"/>
      <c r="M20" s="152">
        <v>44561</v>
      </c>
      <c r="N20" s="135">
        <f>+(M20-L20)/30</f>
        <v>1485.3666666666666</v>
      </c>
      <c r="O20" s="138"/>
      <c r="U20" s="134"/>
      <c r="V20" s="105">
        <f ca="1">NOW()</f>
        <v>44194.952651851854</v>
      </c>
      <c r="W20" s="105">
        <f ca="1">NOW()</f>
        <v>44194.952651851854</v>
      </c>
    </row>
    <row r="21" spans="1:23" ht="30" customHeight="1" outlineLevel="1" x14ac:dyDescent="0.3">
      <c r="A21" s="9"/>
      <c r="B21" s="71"/>
      <c r="C21" s="5"/>
      <c r="D21" s="5"/>
      <c r="E21" s="5"/>
      <c r="F21" s="5"/>
      <c r="G21" s="5"/>
      <c r="H21" s="70"/>
      <c r="I21" s="149" t="s">
        <v>711</v>
      </c>
      <c r="J21" s="150" t="s">
        <v>713</v>
      </c>
      <c r="K21" s="151">
        <v>6658876254</v>
      </c>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711</v>
      </c>
      <c r="J22" s="150" t="s">
        <v>713</v>
      </c>
      <c r="K22" s="151">
        <v>8075151589</v>
      </c>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711</v>
      </c>
      <c r="J23" s="150" t="s">
        <v>728</v>
      </c>
      <c r="K23" s="151">
        <v>1581544119</v>
      </c>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t="s">
        <v>711</v>
      </c>
      <c r="J24" s="150" t="s">
        <v>740</v>
      </c>
      <c r="K24" s="151">
        <v>7482355367</v>
      </c>
      <c r="L24" s="152"/>
      <c r="M24" s="152">
        <v>44561</v>
      </c>
      <c r="N24" s="136">
        <f t="shared" si="1"/>
        <v>1485.3666666666666</v>
      </c>
      <c r="O24" s="139"/>
    </row>
    <row r="25" spans="1:23" ht="30" customHeight="1" outlineLevel="1" x14ac:dyDescent="0.3">
      <c r="A25" s="9"/>
      <c r="B25" s="101"/>
      <c r="C25" s="21"/>
      <c r="D25" s="21"/>
      <c r="E25" s="21"/>
      <c r="F25" s="5"/>
      <c r="G25" s="5"/>
      <c r="H25" s="70"/>
      <c r="I25" s="149" t="s">
        <v>711</v>
      </c>
      <c r="J25" s="150" t="s">
        <v>719</v>
      </c>
      <c r="K25" s="151">
        <v>5527485383</v>
      </c>
      <c r="L25" s="152"/>
      <c r="M25" s="152">
        <v>44561</v>
      </c>
      <c r="N25" s="136">
        <f t="shared" si="1"/>
        <v>1485.3666666666666</v>
      </c>
      <c r="O25" s="139"/>
    </row>
    <row r="26" spans="1:23" ht="30" customHeight="1" outlineLevel="1" x14ac:dyDescent="0.3">
      <c r="A26" s="9"/>
      <c r="B26" s="101"/>
      <c r="C26" s="21"/>
      <c r="D26" s="21"/>
      <c r="E26" s="21"/>
      <c r="F26" s="5"/>
      <c r="G26" s="5"/>
      <c r="H26" s="70"/>
      <c r="I26" s="149" t="s">
        <v>459</v>
      </c>
      <c r="J26" s="150" t="s">
        <v>461</v>
      </c>
      <c r="K26" s="151">
        <v>7080412311</v>
      </c>
      <c r="L26" s="152"/>
      <c r="M26" s="152">
        <v>44561</v>
      </c>
      <c r="N26" s="136">
        <f t="shared" si="1"/>
        <v>1485.3666666666666</v>
      </c>
      <c r="O26" s="139"/>
    </row>
    <row r="27" spans="1:23" ht="30" customHeight="1" outlineLevel="1" x14ac:dyDescent="0.3">
      <c r="A27" s="9"/>
      <c r="B27" s="101"/>
      <c r="C27" s="21"/>
      <c r="D27" s="21"/>
      <c r="E27" s="21"/>
      <c r="F27" s="5"/>
      <c r="G27" s="5"/>
      <c r="H27" s="70"/>
      <c r="I27" s="149" t="s">
        <v>459</v>
      </c>
      <c r="J27" s="150" t="s">
        <v>466</v>
      </c>
      <c r="K27" s="151">
        <v>2840671470</v>
      </c>
      <c r="L27" s="152"/>
      <c r="M27" s="152">
        <v>44561</v>
      </c>
      <c r="N27" s="136">
        <f t="shared" si="1"/>
        <v>1485.3666666666666</v>
      </c>
      <c r="O27" s="139"/>
    </row>
    <row r="28" spans="1:23" ht="30" customHeight="1" outlineLevel="1" x14ac:dyDescent="0.3">
      <c r="A28" s="9"/>
      <c r="B28" s="101"/>
      <c r="C28" s="21"/>
      <c r="D28" s="21"/>
      <c r="E28" s="21"/>
      <c r="F28" s="5"/>
      <c r="G28" s="5"/>
      <c r="H28" s="70"/>
      <c r="I28" s="149" t="s">
        <v>459</v>
      </c>
      <c r="J28" s="150" t="s">
        <v>470</v>
      </c>
      <c r="K28" s="151">
        <v>1344122598</v>
      </c>
      <c r="L28" s="152"/>
      <c r="M28" s="152">
        <v>44561</v>
      </c>
      <c r="N28" s="136">
        <f t="shared" si="1"/>
        <v>1485.3666666666666</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CORPORACIÓN PARA EL DESARROLLO INTEGRAL DE COLOMBIA</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40" t="s">
        <v>4</v>
      </c>
      <c r="B43" s="241"/>
      <c r="C43" s="241"/>
      <c r="D43" s="241"/>
      <c r="E43" s="241"/>
      <c r="F43" s="241"/>
      <c r="G43" s="241"/>
      <c r="H43" s="241"/>
      <c r="I43" s="241"/>
      <c r="J43" s="241"/>
      <c r="K43" s="241"/>
      <c r="L43" s="241"/>
      <c r="M43" s="241"/>
      <c r="N43" s="241"/>
      <c r="O43" s="242"/>
      <c r="P43" s="76"/>
    </row>
    <row r="44" spans="1:16" ht="15" customHeight="1" x14ac:dyDescent="0.3">
      <c r="A44" s="243" t="s">
        <v>2654</v>
      </c>
      <c r="B44" s="244"/>
      <c r="C44" s="244"/>
      <c r="D44" s="244"/>
      <c r="E44" s="244"/>
      <c r="F44" s="244"/>
      <c r="G44" s="244"/>
      <c r="H44" s="244"/>
      <c r="I44" s="244"/>
      <c r="J44" s="244"/>
      <c r="K44" s="244"/>
      <c r="L44" s="244"/>
      <c r="M44" s="244"/>
      <c r="N44" s="244"/>
      <c r="O44" s="245"/>
    </row>
    <row r="45" spans="1:16" x14ac:dyDescent="0.3">
      <c r="A45" s="246"/>
      <c r="B45" s="247"/>
      <c r="C45" s="247"/>
      <c r="D45" s="247"/>
      <c r="E45" s="247"/>
      <c r="F45" s="247"/>
      <c r="G45" s="247"/>
      <c r="H45" s="247"/>
      <c r="I45" s="247"/>
      <c r="J45" s="247"/>
      <c r="K45" s="247"/>
      <c r="L45" s="247"/>
      <c r="M45" s="247"/>
      <c r="N45" s="247"/>
      <c r="O45" s="24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2664</v>
      </c>
      <c r="C48" s="112" t="s">
        <v>31</v>
      </c>
      <c r="D48" s="110" t="s">
        <v>2676</v>
      </c>
      <c r="E48" s="145">
        <v>42004</v>
      </c>
      <c r="F48" s="145">
        <v>42369</v>
      </c>
      <c r="G48" s="160">
        <f>IF(AND(E48&lt;&gt;"",F48&lt;&gt;""),((F48-E48)/30),"")</f>
        <v>12.166666666666666</v>
      </c>
      <c r="H48" s="114" t="s">
        <v>2677</v>
      </c>
      <c r="I48" s="113" t="s">
        <v>711</v>
      </c>
      <c r="J48" s="113" t="s">
        <v>713</v>
      </c>
      <c r="K48" s="116">
        <v>1977161083</v>
      </c>
      <c r="L48" s="115"/>
      <c r="M48" s="117">
        <v>1</v>
      </c>
      <c r="N48" s="115" t="s">
        <v>27</v>
      </c>
      <c r="O48" s="115" t="s">
        <v>26</v>
      </c>
      <c r="P48" s="78"/>
    </row>
    <row r="49" spans="1:16" s="6" customFormat="1" ht="24.75" customHeight="1" x14ac:dyDescent="0.3">
      <c r="A49" s="143">
        <v>2</v>
      </c>
      <c r="B49" s="111" t="s">
        <v>2664</v>
      </c>
      <c r="C49" s="112" t="s">
        <v>31</v>
      </c>
      <c r="D49" s="110" t="s">
        <v>2679</v>
      </c>
      <c r="E49" s="145">
        <v>42095</v>
      </c>
      <c r="F49" s="145">
        <v>42369</v>
      </c>
      <c r="G49" s="160">
        <f t="shared" ref="G49:G50" si="2">IF(AND(E49&lt;&gt;"",F49&lt;&gt;""),((F49-E49)/30),"")</f>
        <v>9.1333333333333329</v>
      </c>
      <c r="H49" s="122" t="s">
        <v>2677</v>
      </c>
      <c r="I49" s="113" t="s">
        <v>711</v>
      </c>
      <c r="J49" s="113" t="s">
        <v>713</v>
      </c>
      <c r="K49" s="116">
        <v>2078656928</v>
      </c>
      <c r="L49" s="115"/>
      <c r="M49" s="117">
        <v>1</v>
      </c>
      <c r="N49" s="115" t="s">
        <v>27</v>
      </c>
      <c r="O49" s="115" t="s">
        <v>26</v>
      </c>
      <c r="P49" s="78"/>
    </row>
    <row r="50" spans="1:16" s="6" customFormat="1" ht="24.75" customHeight="1" x14ac:dyDescent="0.3">
      <c r="A50" s="143">
        <v>3</v>
      </c>
      <c r="B50" s="111" t="s">
        <v>2664</v>
      </c>
      <c r="C50" s="112" t="s">
        <v>31</v>
      </c>
      <c r="D50" s="110" t="s">
        <v>2678</v>
      </c>
      <c r="E50" s="145">
        <v>42399</v>
      </c>
      <c r="F50" s="145">
        <v>42719</v>
      </c>
      <c r="G50" s="160">
        <f t="shared" si="2"/>
        <v>10.666666666666666</v>
      </c>
      <c r="H50" s="122" t="s">
        <v>2677</v>
      </c>
      <c r="I50" s="113" t="s">
        <v>711</v>
      </c>
      <c r="J50" s="113" t="s">
        <v>713</v>
      </c>
      <c r="K50" s="116">
        <v>642990600</v>
      </c>
      <c r="L50" s="115"/>
      <c r="M50" s="117">
        <v>1</v>
      </c>
      <c r="N50" s="115" t="s">
        <v>27</v>
      </c>
      <c r="O50" s="115" t="s">
        <v>26</v>
      </c>
      <c r="P50" s="78"/>
    </row>
    <row r="51" spans="1:16" s="6" customFormat="1" ht="24.75" customHeight="1" outlineLevel="1" x14ac:dyDescent="0.3">
      <c r="A51" s="143">
        <v>4</v>
      </c>
      <c r="B51" s="111" t="s">
        <v>2664</v>
      </c>
      <c r="C51" s="112" t="s">
        <v>31</v>
      </c>
      <c r="D51" s="110" t="s">
        <v>2680</v>
      </c>
      <c r="E51" s="145">
        <v>42718</v>
      </c>
      <c r="F51" s="145">
        <v>43084</v>
      </c>
      <c r="G51" s="160">
        <f t="shared" ref="G51:G107" si="3">IF(AND(E51&lt;&gt;"",F51&lt;&gt;""),((F51-E51)/30),"")</f>
        <v>12.2</v>
      </c>
      <c r="H51" s="122" t="s">
        <v>2677</v>
      </c>
      <c r="I51" s="113" t="s">
        <v>1154</v>
      </c>
      <c r="J51" s="113" t="s">
        <v>707</v>
      </c>
      <c r="K51" s="116">
        <v>5527037900</v>
      </c>
      <c r="L51" s="115"/>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40" t="s">
        <v>2633</v>
      </c>
      <c r="B109" s="241"/>
      <c r="C109" s="241"/>
      <c r="D109" s="241"/>
      <c r="E109" s="241"/>
      <c r="F109" s="241"/>
      <c r="G109" s="241"/>
      <c r="H109" s="241"/>
      <c r="I109" s="241"/>
      <c r="J109" s="241"/>
      <c r="K109" s="241"/>
      <c r="L109" s="241"/>
      <c r="M109" s="241"/>
      <c r="N109" s="241"/>
      <c r="O109" s="242"/>
      <c r="P109" s="76"/>
    </row>
    <row r="110" spans="1:16" ht="15" customHeight="1" x14ac:dyDescent="0.3">
      <c r="A110" s="243" t="s">
        <v>2655</v>
      </c>
      <c r="B110" s="244"/>
      <c r="C110" s="244"/>
      <c r="D110" s="244"/>
      <c r="E110" s="244"/>
      <c r="F110" s="244"/>
      <c r="G110" s="244"/>
      <c r="H110" s="244"/>
      <c r="I110" s="244"/>
      <c r="J110" s="244"/>
      <c r="K110" s="244"/>
      <c r="L110" s="244"/>
      <c r="M110" s="244"/>
      <c r="N110" s="244"/>
      <c r="O110" s="245"/>
    </row>
    <row r="111" spans="1:16" ht="15" thickBot="1" x14ac:dyDescent="0.35">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5">
      <c r="I112" s="228" t="s">
        <v>9</v>
      </c>
      <c r="J112" s="229"/>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37" t="s">
        <v>2643</v>
      </c>
      <c r="J167" s="238"/>
      <c r="K167" s="238"/>
      <c r="L167" s="238"/>
      <c r="M167" s="238"/>
      <c r="N167" s="238"/>
      <c r="O167" s="239"/>
      <c r="U167" s="51"/>
    </row>
    <row r="168" spans="1:28" x14ac:dyDescent="0.3">
      <c r="A168" s="9"/>
      <c r="B168" s="223" t="s">
        <v>2657</v>
      </c>
      <c r="C168" s="223"/>
      <c r="D168" s="223"/>
      <c r="E168" s="8"/>
      <c r="F168" s="5"/>
      <c r="H168" s="81" t="s">
        <v>2656</v>
      </c>
      <c r="I168" s="237"/>
      <c r="J168" s="238"/>
      <c r="K168" s="238"/>
      <c r="L168" s="238"/>
      <c r="M168" s="238"/>
      <c r="N168" s="238"/>
      <c r="O168" s="239"/>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2667</v>
      </c>
      <c r="B172" s="181"/>
      <c r="C172" s="181"/>
      <c r="D172" s="181"/>
      <c r="E172" s="181"/>
      <c r="F172" s="181"/>
      <c r="G172" s="181"/>
      <c r="H172" s="181"/>
      <c r="I172" s="181"/>
      <c r="J172" s="181"/>
      <c r="K172" s="181"/>
      <c r="L172" s="181"/>
      <c r="M172" s="181"/>
      <c r="N172" s="181"/>
      <c r="O172" s="182"/>
      <c r="P172" s="76"/>
    </row>
    <row r="173" spans="1:28" ht="15" customHeight="1" x14ac:dyDescent="0.3">
      <c r="A173" s="195" t="s">
        <v>2673</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2668</v>
      </c>
      <c r="C179" s="221"/>
      <c r="D179" s="221"/>
      <c r="E179" s="171">
        <v>0.02</v>
      </c>
      <c r="F179" s="170">
        <v>0.02</v>
      </c>
      <c r="G179" s="165">
        <f>IF(F179&gt;0,SUM(E179+F179),"")</f>
        <v>0.04</v>
      </c>
      <c r="H179" s="5"/>
      <c r="I179" s="221" t="s">
        <v>2670</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66">
        <f>+SUM(G179:G182)</f>
        <v>0.04</v>
      </c>
      <c r="D185" s="91" t="s">
        <v>2628</v>
      </c>
      <c r="E185" s="94">
        <f>+(C185*SUM(K20:K35))</f>
        <v>1819574886.48</v>
      </c>
      <c r="F185" s="92"/>
      <c r="G185" s="93"/>
      <c r="H185" s="88"/>
      <c r="I185" s="90" t="s">
        <v>2627</v>
      </c>
      <c r="J185" s="166">
        <f>+SUM(M179:M183)</f>
        <v>0.04</v>
      </c>
      <c r="K185" s="202" t="s">
        <v>2628</v>
      </c>
      <c r="L185" s="202"/>
      <c r="M185" s="94">
        <f>+J185*(SUM(K20:K35))</f>
        <v>1819574886.48</v>
      </c>
      <c r="N185" s="95"/>
      <c r="O185" s="96"/>
    </row>
    <row r="186" spans="1:28" ht="15" thickBot="1" x14ac:dyDescent="0.35">
      <c r="A186" s="10"/>
      <c r="B186" s="97"/>
      <c r="C186" s="97"/>
      <c r="D186" s="97"/>
      <c r="E186" s="97"/>
      <c r="F186" s="97"/>
      <c r="G186" s="97"/>
      <c r="H186" s="97"/>
      <c r="I186" s="168" t="s">
        <v>2672</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27" t="s">
        <v>2636</v>
      </c>
      <c r="C192" s="227"/>
      <c r="E192" s="5" t="s">
        <v>20</v>
      </c>
      <c r="H192" s="26" t="s">
        <v>24</v>
      </c>
      <c r="J192" s="5" t="s">
        <v>2637</v>
      </c>
      <c r="K192" s="5"/>
      <c r="M192" s="5"/>
      <c r="N192" s="5"/>
      <c r="O192" s="8"/>
      <c r="Q192" s="154"/>
      <c r="R192" s="155"/>
      <c r="S192" s="155"/>
      <c r="T192" s="154"/>
    </row>
    <row r="193" spans="1:18" x14ac:dyDescent="0.3">
      <c r="A193" s="9"/>
      <c r="C193" s="125">
        <v>41969</v>
      </c>
      <c r="D193" s="5"/>
      <c r="E193" s="126">
        <v>3066</v>
      </c>
      <c r="F193" s="5"/>
      <c r="G193" s="5"/>
      <c r="H193" s="147" t="s">
        <v>2681</v>
      </c>
      <c r="J193" s="5"/>
      <c r="K193" s="127">
        <v>42718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2658</v>
      </c>
      <c r="C199" s="194"/>
      <c r="D199" s="194"/>
      <c r="E199" s="194"/>
      <c r="F199" s="194"/>
      <c r="G199" s="194"/>
      <c r="H199" s="194"/>
      <c r="I199" s="194"/>
      <c r="J199" s="194"/>
      <c r="K199" s="194"/>
      <c r="L199" s="194"/>
      <c r="M199" s="194"/>
      <c r="N199" s="194"/>
      <c r="O199" s="8"/>
    </row>
    <row r="200" spans="1:18" x14ac:dyDescent="0.3">
      <c r="A200" s="9"/>
      <c r="B200" s="224"/>
      <c r="C200" s="224"/>
      <c r="D200" s="224"/>
      <c r="E200" s="224"/>
      <c r="F200" s="224"/>
      <c r="G200" s="224"/>
      <c r="H200" s="224"/>
      <c r="I200" s="224"/>
      <c r="J200" s="224"/>
      <c r="K200" s="224"/>
      <c r="L200" s="224"/>
      <c r="M200" s="224"/>
      <c r="N200" s="224"/>
      <c r="O200" s="8"/>
    </row>
    <row r="201" spans="1:18" x14ac:dyDescent="0.3">
      <c r="A201" s="9"/>
      <c r="B201" s="225" t="s">
        <v>2648</v>
      </c>
      <c r="C201" s="226"/>
      <c r="D201" s="226"/>
      <c r="E201" s="226"/>
      <c r="F201" s="226"/>
      <c r="G201" s="226"/>
      <c r="H201" s="226"/>
      <c r="I201" s="226"/>
      <c r="J201" s="226"/>
      <c r="K201" s="226"/>
      <c r="L201" s="226"/>
      <c r="M201" s="226"/>
      <c r="N201" s="226"/>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2682</v>
      </c>
      <c r="J211" s="27" t="s">
        <v>2622</v>
      </c>
      <c r="K211" s="148"/>
      <c r="L211" s="21"/>
      <c r="M211" s="21"/>
      <c r="N211" s="21"/>
      <c r="O211" s="8"/>
    </row>
    <row r="212" spans="1:15" x14ac:dyDescent="0.3">
      <c r="A212" s="9"/>
      <c r="B212" s="27" t="s">
        <v>2619</v>
      </c>
      <c r="C212" s="147"/>
      <c r="D212" s="21"/>
      <c r="G212" s="27" t="s">
        <v>2621</v>
      </c>
      <c r="H212" s="148" t="s">
        <v>2683</v>
      </c>
      <c r="J212" s="27" t="s">
        <v>2623</v>
      </c>
      <c r="K212" s="147"/>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4fb10211-09fb-4e80-9f0b-184718d5d98c"/>
    <ds:schemaRef ds:uri="http://purl.org/dc/terms/"/>
    <ds:schemaRef ds:uri="http://schemas.openxmlformats.org/package/2006/metadata/core-properti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JUAN</cp:lastModifiedBy>
  <cp:lastPrinted>2020-12-30T04:01:37Z</cp:lastPrinted>
  <dcterms:created xsi:type="dcterms:W3CDTF">2020-10-14T21:57:42Z</dcterms:created>
  <dcterms:modified xsi:type="dcterms:W3CDTF">2020-12-30T04:02:12Z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