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<sst xmlns="http://schemas.openxmlformats.org/spreadsheetml/2006/main" count="3428" uniqueCount="2730">
  <si>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</si>
  <si>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</si>
  <si>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</si>
  <si>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</si>
  <si>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</si>
  <si>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</si>
  <si>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</si>
  <si>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</si>
  <si>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</si>
  <si>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</si>
  <si>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</si>
  <si>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</si>
  <si>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</si>
  <si>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</si>
  <si>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</si>
  <si>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</si>
  <si>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</si>
  <si>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</si>
  <si>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</si>
  <si>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</si>
  <si>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</si>
  <si>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</si>
  <si>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</si>
  <si>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</si>
  <si>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</si>
  <si>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</si>
  <si>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</si>
  <si>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</si>
  <si>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</si>
  <si>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</si>
  <si>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</si>
  <si>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</si>
  <si>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</si>
  <si>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</si>
  <si>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</si>
  <si>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</si>
  <si>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</si>
  <si>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</si>
  <si>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</si>
  <si>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</si>
  <si>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</si>
  <si>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</si>
  <si>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</si>
  <si>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</si>
  <si>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</si>
  <si>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</si>
  <si>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</si>
  <si>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</si>
  <si>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</si>
  <si>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</si>
  <si>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</si>
  <si>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</si>
  <si>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</si>
  <si>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</si>
  <si>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</si>
  <si>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</si>
  <si>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</si>
  <si>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</si>
  <si>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</si>
  <si>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</si>
  <si>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</si>
  <si>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</si>
  <si>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</si>
  <si>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</si>
  <si>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</si>
  <si>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</si>
  <si>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</si>
  <si>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</si>
  <si>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</si>
  <si>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</si>
  <si>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</si>
  <si>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</si>
  <si>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</si>
  <si>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</si>
  <si>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</si>
  <si>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</si>
  <si>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</si>
  <si>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</si>
  <si>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</si>
  <si>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</si>
  <si>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</si>
  <si>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</si>
  <si>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</si>
  <si>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</si>
  <si>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</si>
  <si>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</si>
  <si>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</si>
  <si>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</si>
  <si>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</si>
  <si>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</si>
  <si>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</si>
  <si>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</si>
  <si>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</si>
  <si>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</si>
  <si>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</si>
  <si>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</si>
  <si>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</si>
  <si>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</si>
  <si>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</si>
  <si>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</si>
  <si>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</si>
  <si>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</si>
  <si>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</si>
  <si>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</si>
  <si>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</si>
  <si>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</si>
  <si>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</si>
  <si>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</si>
  <si>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</si>
  <si>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</si>
  <si>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</si>
  <si>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</si>
  <si>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</si>
  <si>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</si>
  <si>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</si>
  <si>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</si>
  <si>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</si>
  <si>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</si>
  <si>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</si>
  <si>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</si>
  <si>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</si>
  <si>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</si>
  <si>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</si>
  <si>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</si>
  <si>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</si>
  <si>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</si>
  <si>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</si>
  <si>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</si>
  <si>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</si>
  <si>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</si>
  <si>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</si>
  <si>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</si>
  <si>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</si>
  <si>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</si>
  <si>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</si>
  <si>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</si>
  <si>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</si>
  <si>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</si>
  <si>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</si>
  <si>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</si>
  <si>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</si>
  <si>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</si>
  <si>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</si>
  <si>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</si>
  <si>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</si>
  <si>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</si>
  <si>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</si>
  <si>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</si>
  <si>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</si>
  <si>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</si>
  <si>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</si>
  <si>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</si>
  <si>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</si>
  <si>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</si>
  <si>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</si>
  <si>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</si>
  <si>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</si>
  <si>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</si>
  <si>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</si>
  <si>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</si>
  <si>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</si>
  <si>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</si>
  <si>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</si>
  <si>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</si>
  <si>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</si>
  <si>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</si>
  <si>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</si>
  <si>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</si>
  <si>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</si>
  <si>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</si>
  <si>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</si>
  <si>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</si>
  <si>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</si>
  <si>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</si>
  <si>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</si>
  <si>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</si>
  <si>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</si>
  <si>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</si>
  <si>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</si>
  <si>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</si>
  <si>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</si>
  <si>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</si>
  <si>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</si>
  <si>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</si>
  <si>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</si>
  <si>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</si>
  <si>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</si>
  <si>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</si>
  <si>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</si>
  <si>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</si>
  <si>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</si>
  <si>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</si>
  <si>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</si>
  <si>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</si>
  <si>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</si>
  <si>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</si>
  <si>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</si>
  <si>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</si>
  <si>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</si>
  <si>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</si>
  <si>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</si>
  <si>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</si>
  <si>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</si>
  <si>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</si>
  <si>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</si>
  <si>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</si>
  <si>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</si>
  <si>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</si>
  <si>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</si>
  <si>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</si>
  <si>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</si>
  <si>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</si>
  <si>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</si>
  <si>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</si>
  <si>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</si>
  <si>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</si>
  <si>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</si>
  <si>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</si>
  <si>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</si>
  <si>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</si>
  <si>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</si>
  <si>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</si>
  <si>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</si>
  <si>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</si>
  <si>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</si>
  <si>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</si>
  <si>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</si>
  <si>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</si>
  <si>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</si>
  <si>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</si>
  <si>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</si>
  <si>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</si>
  <si>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</si>
  <si>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</si>
  <si>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</si>
  <si>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</si>
  <si>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</si>
  <si>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</si>
  <si>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</si>
  <si>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</si>
  <si>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</si>
  <si>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</si>
  <si>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</si>
  <si>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</si>
  <si>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</si>
  <si>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</si>
  <si>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</si>
  <si>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</si>
  <si>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</si>
  <si>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</si>
  <si>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</si>
  <si>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</si>
  <si>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</si>
  <si>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</si>
  <si>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</si>
  <si>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</si>
  <si>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</si>
  <si>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</si>
  <si>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</si>
  <si>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</si>
  <si>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</si>
  <si>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</si>
  <si>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</si>
  <si>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</si>
  <si>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</si>
  <si>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</si>
  <si>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</si>
  <si>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</si>
  <si>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</si>
  <si>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</si>
  <si>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</si>
  <si>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</si>
  <si>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</si>
  <si>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</si>
  <si>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</si>
  <si>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</si>
  <si>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</si>
  <si>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</si>
  <si>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</si>
  <si>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</si>
  <si>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</si>
  <si>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</si>
  <si>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</si>
  <si>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</si>
  <si>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</si>
  <si>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</si>
  <si>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</si>
  <si>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</si>
  <si>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</si>
  <si>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</si>
  <si>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</si>
  <si>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</si>
  <si>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</si>
  <si>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</si>
  <si>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</si>
  <si>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</si>
  <si>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</si>
  <si>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</si>
  <si>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</si>
  <si>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</si>
  <si>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</si>
  <si>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</si>
  <si>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</si>
  <si>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</si>
  <si>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</si>
  <si>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</si>
  <si>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</si>
  <si>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</si>
  <si>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</si>
  <si>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</si>
  <si>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</si>
  <si>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</si>
  <si>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</si>
  <si>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</si>
  <si>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</si>
  <si>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</si>
  <si>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</si>
  <si>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</si>
  <si>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</si>
  <si>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</si>
  <si>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</si>
  <si>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</si>
  <si>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</si>
  <si>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</si>
  <si>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</si>
  <si>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</si>
  <si>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</si>
  <si>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</si>
  <si>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</si>
  <si>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</si>
  <si>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</si>
  <si>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</si>
  <si>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</si>
  <si>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</si>
  <si>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</si>
  <si>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</si>
  <si>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</si>
  <si>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</si>
  <si>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</si>
  <si>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</si>
  <si>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</si>
  <si>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</si>
  <si>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</si>
  <si>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</si>
  <si>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</si>
  <si>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</si>
  <si>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</si>
  <si>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</si>
  <si>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</si>
  <si>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</si>
  <si>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</si>
  <si>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</si>
  <si>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</si>
  <si>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</si>
  <si>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</si>
  <si>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</si>
  <si>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</si>
  <si>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</si>
  <si>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</si>
  <si>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</si>
  <si>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</si>
  <si>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</si>
  <si>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</si>
  <si>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</si>
  <si>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</si>
  <si>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</si>
  <si>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</si>
  <si>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</si>
  <si>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</si>
  <si>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</si>
  <si>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</si>
  <si>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</si>
  <si>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</si>
  <si>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</si>
  <si>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</si>
  <si>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</si>
  <si>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</si>
  <si>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</si>
  <si>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</si>
  <si>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</si>
  <si>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</si>
  <si>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</si>
  <si>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</si>
  <si>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</si>
  <si>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</si>
  <si>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</si>
  <si>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</si>
  <si>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</si>
  <si>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</si>
  <si>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</si>
  <si>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</si>
  <si>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</si>
  <si>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</si>
  <si>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</si>
  <si>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</si>
  <si>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</si>
  <si>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</si>
  <si>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</si>
  <si>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</si>
  <si>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</si>
  <si>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</si>
  <si>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</si>
  <si>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</si>
  <si>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</si>
  <si>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</si>
  <si>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</si>
  <si>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</si>
  <si>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</si>
  <si>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</si>
  <si>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</si>
  <si>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</si>
  <si>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</si>
  <si>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</si>
  <si>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</si>
  <si>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</si>
  <si>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</si>
  <si>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</si>
  <si>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</si>
  <si>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</si>
  <si>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</si>
  <si>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</si>
  <si>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</si>
  <si>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</si>
  <si>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</si>
  <si>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</si>
  <si>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</si>
  <si>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</si>
  <si>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</si>
  <si>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</si>
  <si>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</si>
  <si>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</si>
  <si>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</si>
  <si>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</si>
  <si>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</si>
  <si>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</si>
  <si>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</si>
  <si>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</si>
  <si>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</si>
  <si>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</si>
  <si>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</si>
  <si>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</si>
  <si>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</si>
  <si>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</si>
  <si>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</si>
  <si>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</si>
  <si>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</si>
  <si>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</si>
  <si>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</si>
  <si>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</si>
  <si>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</si>
  <si>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</si>
  <si>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</si>
  <si>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</si>
  <si>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</si>
  <si>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</si>
  <si>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</si>
  <si>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</si>
  <si>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</si>
  <si>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</si>
  <si>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</si>
  <si>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</si>
  <si>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</si>
  <si>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</si>
  <si>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</si>
  <si>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</si>
  <si>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</si>
  <si>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</si>
  <si>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</si>
  <si>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</si>
  <si>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</si>
  <si>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</si>
  <si>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</si>
  <si>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</si>
  <si>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</si>
  <si>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</si>
  <si>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</si>
  <si>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</si>
  <si>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</si>
  <si>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</si>
  <si>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</si>
  <si>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</si>
  <si>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</si>
  <si>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</si>
  <si>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</si>
  <si>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</si>
  <si>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</si>
  <si>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</si>
  <si>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</si>
  <si>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</si>
  <si>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</si>
  <si>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</si>
  <si>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</si>
  <si>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</si>
  <si>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</si>
  <si>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</si>
  <si>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</si>
  <si>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</si>
  <si>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</si>
  <si>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</si>
  <si>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</si>
  <si>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</si>
  <si>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</si>
  <si>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</si>
  <si>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</si>
  <si>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</si>
  <si>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</si>
  <si>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</si>
  <si>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</si>
  <si>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</si>
  <si>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</si>
  <si>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</si>
  <si>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</si>
  <si>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</si>
  <si>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</si>
  <si>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</si>
  <si>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</si>
  <si>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</si>
  <si>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</si>
  <si>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</si>
  <si>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</si>
  <si>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</si>
  <si>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</si>
  <si>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</si>
  <si>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</si>
  <si>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</si>
  <si>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</si>
  <si>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</si>
  <si>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</si>
  <si>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</si>
  <si>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</si>
  <si>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</si>
  <si>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</si>
  <si>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</si>
  <si>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</si>
  <si>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</si>
  <si>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</si>
  <si>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</si>
  <si>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</si>
  <si>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</si>
  <si>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</si>
  <si>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</si>
  <si>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</si>
  <si>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</si>
  <si>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</si>
  <si>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</si>
  <si>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</si>
  <si>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</si>
  <si>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</si>
  <si>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</si>
  <si>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</si>
  <si>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</si>
  <si>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</si>
  <si>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</si>
  <si>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</si>
  <si>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</si>
  <si>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</si>
  <si>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</si>
  <si>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</si>
  <si>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</si>
  <si>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</si>
  <si>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</si>
  <si>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</si>
  <si>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</si>
  <si>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</si>
  <si>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</si>
  <si>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</si>
  <si>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</si>
  <si>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</si>
  <si>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</si>
  <si>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</si>
  <si>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</si>
  <si>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</si>
  <si>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</si>
  <si>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</si>
  <si>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</si>
  <si>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</si>
  <si>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</si>
  <si>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</si>
  <si>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</si>
  <si>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</si>
  <si>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</si>
  <si>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</si>
  <si>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</si>
  <si>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</si>
  <si>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</si>
  <si>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</si>
  <si>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</si>
  <si>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</si>
  <si>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</si>
  <si>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</si>
  <si>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</si>
  <si>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</si>
  <si>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</si>
  <si>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</si>
  <si>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</si>
  <si>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</si>
  <si>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</si>
  <si>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</si>
  <si>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</si>
  <si>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</si>
  <si>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</si>
  <si>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</si>
  <si>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</si>
  <si>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</si>
  <si>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</si>
  <si>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</si>
  <si>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</si>
  <si>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</si>
  <si>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</si>
  <si>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</si>
  <si>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</si>
  <si>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</si>
  <si>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</si>
  <si>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</si>
  <si>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</si>
  <si>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</si>
  <si>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</si>
  <si>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</si>
  <si>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</si>
  <si>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</si>
  <si>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</si>
  <si>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</si>
  <si>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</si>
  <si>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</si>
  <si>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</si>
  <si>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</si>
  <si>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</si>
  <si>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</si>
  <si>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</si>
  <si>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</si>
  <si>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</si>
  <si>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</si>
  <si>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</si>
  <si>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</si>
  <si>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</si>
  <si>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</si>
  <si>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</si>
  <si>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</si>
  <si>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</si>
  <si>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</si>
  <si>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</si>
  <si>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</si>
  <si>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</si>
  <si>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</si>
  <si>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</si>
  <si>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</si>
  <si>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</si>
  <si>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</si>
  <si>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</si>
  <si>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</si>
  <si>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</si>
  <si>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</si>
  <si>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</si>
  <si>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</si>
  <si>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</si>
  <si>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</si>
  <si>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</si>
  <si>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</si>
  <si>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</si>
  <si>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</si>
  <si>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</si>
  <si>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</si>
  <si>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</si>
  <si>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</si>
  <si>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</si>
  <si>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</si>
  <si>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</si>
  <si>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</si>
  <si>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</si>
  <si>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</si>
  <si>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</si>
  <si>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</si>
  <si>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</si>
  <si>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</si>
  <si>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</si>
  <si>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</si>
  <si>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</si>
  <si>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</si>
  <si>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</si>
  <si>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</si>
  <si>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</si>
  <si>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</si>
  <si>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</si>
  <si>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</si>
  <si>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</si>
  <si>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</si>
  <si>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</si>
  <si>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</si>
  <si>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</si>
  <si>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</si>
  <si>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</si>
  <si>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</si>
  <si>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</si>
  <si>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</si>
  <si>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</si>
  <si>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</si>
  <si>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</si>
  <si>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</si>
  <si>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</si>
  <si>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</si>
  <si>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</si>
  <si>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</si>
  <si>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</si>
  <si>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</si>
  <si>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</si>
  <si>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</si>
  <si>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</si>
  <si>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</si>
  <si>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</si>
  <si>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</si>
  <si>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</si>
  <si>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</si>
  <si>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</si>
  <si>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</si>
  <si>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</si>
  <si>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</si>
  <si>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</si>
  <si>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</si>
  <si>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</si>
  <si>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</si>
  <si>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</si>
  <si>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</si>
  <si>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</si>
  <si>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</si>
  <si>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</si>
  <si>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</si>
  <si>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</si>
  <si>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</si>
  <si>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</si>
  <si>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</si>
  <si>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</si>
  <si>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</si>
  <si>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</si>
  <si>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</si>
  <si>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</si>
  <si>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</si>
  <si>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</si>
  <si>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</si>
  <si>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</si>
  <si>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</si>
  <si>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</si>
  <si>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</si>
  <si>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</si>
  <si>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</si>
  <si>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</si>
  <si>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</si>
  <si>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</si>
  <si>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</si>
  <si>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</si>
  <si>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</si>
  <si>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</si>
  <si>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</si>
  <si>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</si>
  <si>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</si>
  <si>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</si>
  <si>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</si>
  <si>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</si>
  <si>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</si>
  <si>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</si>
  <si>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</si>
  <si>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</si>
  <si>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</si>
  <si>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</si>
  <si>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</si>
  <si>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</si>
  <si>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</si>
  <si>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</si>
  <si>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</si>
  <si>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</si>
  <si>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</si>
  <si>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</si>
  <si>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</si>
  <si>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</si>
  <si>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</si>
  <si>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</si>
  <si>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</si>
  <si>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</si>
  <si>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</si>
  <si>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</si>
  <si>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</si>
  <si>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</si>
  <si>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</si>
  <si>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</si>
  <si>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</si>
  <si>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</si>
  <si>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</si>
  <si>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</si>
  <si>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</si>
  <si>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</si>
  <si>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</si>
  <si>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</si>
  <si>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</si>
  <si>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</si>
  <si>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</si>
  <si>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</si>
  <si>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</si>
  <si>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</si>
  <si>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</si>
  <si>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</si>
  <si>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</si>
  <si>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</si>
  <si>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</si>
  <si>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</si>
  <si>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</si>
  <si>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</si>
  <si>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</si>
  <si>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</si>
  <si>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</si>
  <si>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</si>
  <si>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</si>
  <si>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</si>
  <si>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</si>
  <si>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</si>
  <si>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</si>
  <si>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</si>
  <si>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</si>
  <si>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</si>
  <si>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</si>
  <si>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</si>
  <si>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</si>
  <si>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</si>
  <si>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</si>
  <si>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</si>
  <si>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</si>
  <si>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</si>
  <si>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</si>
  <si>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</si>
  <si>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</si>
  <si>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</si>
  <si>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</si>
  <si>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</si>
  <si>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</si>
  <si>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</si>
  <si>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</si>
  <si>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</si>
  <si>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</si>
  <si>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</si>
  <si>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</si>
  <si>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</si>
  <si>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</si>
  <si>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</si>
  <si>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</si>
  <si>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</si>
  <si>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</si>
  <si>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</si>
  <si>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</si>
  <si>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</si>
  <si>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</si>
  <si>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</si>
  <si>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</si>
  <si>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</si>
  <si>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</si>
  <si>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</si>
  <si>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</si>
  <si>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</si>
  <si>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</si>
  <si>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</si>
  <si>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</si>
  <si>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</si>
  <si>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</si>
  <si>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</si>
  <si>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</si>
  <si>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</si>
  <si>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</si>
  <si>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</si>
  <si>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</si>
  <si>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</si>
  <si>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</si>
  <si>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</si>
  <si>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</si>
  <si>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</si>
  <si>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</si>
  <si>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</si>
  <si>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</si>
  <si>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</si>
  <si>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</si>
  <si>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</si>
  <si>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</si>
  <si>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</si>
  <si>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</si>
  <si>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</si>
  <si>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</si>
  <si>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</si>
  <si>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</si>
  <si>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</si>
  <si>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</si>
  <si>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</si>
  <si>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</si>
  <si>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</si>
  <si>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</si>
  <si>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</si>
  <si>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</si>
  <si>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</si>
  <si>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</si>
  <si>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</si>
  <si>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</si>
  <si>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</si>
  <si>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</si>
  <si>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</si>
  <si>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</si>
  <si>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</si>
  <si>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</si>
  <si>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</si>
  <si>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</si>
  <si>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</si>
  <si>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</si>
  <si>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</si>
  <si>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</si>
  <si>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</si>
  <si>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</si>
  <si>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</si>
  <si>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</si>
  <si>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</si>
  <si>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</si>
  <si>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</si>
  <si>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</si>
  <si>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</si>
  <si>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</si>
  <si>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</si>
  <si>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</si>
  <si>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</si>
  <si>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</si>
  <si>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</si>
  <si>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</si>
  <si>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</si>
  <si>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</si>
  <si>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</si>
  <si>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</si>
  <si>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</si>
  <si>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</si>
  <si>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</si>
  <si>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</si>
  <si>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</si>
  <si>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</si>
  <si>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</si>
  <si>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</si>
  <si>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</si>
  <si>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</si>
  <si>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</si>
  <si>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</si>
  <si>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</si>
  <si>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</si>
  <si>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</si>
  <si>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</si>
  <si>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</si>
  <si>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</si>
  <si>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</si>
  <si>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</si>
  <si>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</si>
  <si>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</si>
  <si>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</si>
  <si>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</si>
  <si>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</si>
  <si>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</si>
  <si>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</si>
  <si>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</si>
  <si>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</si>
  <si>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</si>
  <si>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</si>
  <si>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</si>
  <si>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</si>
  <si>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</si>
  <si>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</si>
  <si>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</si>
  <si>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</si>
  <si>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</si>
  <si>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</si>
  <si>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</si>
  <si>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</si>
  <si>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</si>
  <si>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</si>
  <si>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</si>
  <si>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</si>
  <si>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</si>
  <si>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</si>
  <si>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</si>
  <si>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</si>
  <si>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</si>
  <si>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</si>
  <si>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</si>
  <si>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</si>
  <si>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</si>
  <si>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</si>
  <si>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</si>
  <si>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</si>
  <si>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</si>
  <si>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</si>
  <si>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</si>
  <si>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</si>
  <si>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</si>
  <si>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</si>
  <si>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</si>
  <si>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</si>
  <si>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</si>
  <si>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</si>
  <si>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</si>
  <si>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</si>
  <si>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</si>
  <si>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</si>
  <si>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</si>
  <si>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</si>
  <si>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</si>
  <si>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</si>
  <si>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</si>
  <si>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</si>
  <si>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</si>
  <si>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</si>
  <si>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</si>
  <si>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</si>
  <si>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</si>
  <si>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</si>
  <si>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</si>
  <si>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</si>
  <si>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</si>
  <si>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</si>
  <si>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</si>
  <si>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</si>
  <si>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</si>
  <si>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</si>
  <si>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</si>
  <si>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</si>
  <si>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</si>
  <si>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</si>
  <si>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</si>
  <si>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</si>
  <si>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</si>
  <si>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</si>
  <si>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</si>
  <si>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</si>
  <si>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</si>
  <si>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</si>
  <si>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</si>
  <si>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</si>
  <si>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</si>
  <si>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</si>
  <si>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</si>
  <si>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</si>
  <si>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</si>
  <si>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</si>
  <si>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</si>
  <si>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</si>
  <si>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</si>
  <si>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</si>
  <si>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</si>
  <si>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</si>
  <si>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</si>
  <si>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</si>
  <si>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</si>
  <si>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</si>
  <si>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</si>
  <si>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</si>
  <si>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</si>
  <si>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</si>
  <si>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</si>
  <si>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</si>
  <si>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</si>
  <si>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</si>
  <si>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</si>
  <si>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</si>
  <si>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</si>
  <si>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</si>
  <si>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</si>
  <si>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</si>
  <si>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</si>
  <si>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</si>
  <si>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</si>
  <si>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</si>
  <si>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</si>
  <si>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</si>
  <si>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</si>
  <si>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</si>
  <si>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</si>
  <si>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</si>
  <si>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</si>
  <si>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</si>
  <si>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</si>
  <si>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</si>
  <si>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</si>
  <si>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</si>
  <si>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</si>
  <si>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</si>
  <si>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</si>
  <si>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</si>
  <si>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</si>
  <si>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</si>
  <si>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</si>
  <si>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</si>
  <si>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</si>
  <si>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</si>
  <si>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</si>
  <si>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</si>
  <si>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</si>
  <si>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</si>
  <si>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</si>
  <si>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</si>
  <si>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</si>
  <si>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</si>
  <si>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</si>
  <si>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</si>
  <si>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</si>
  <si>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</si>
  <si>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</si>
  <si>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</si>
  <si>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</si>
  <si>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</si>
  <si>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</si>
  <si>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</si>
  <si>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</si>
  <si>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</si>
  <si>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</si>
  <si>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</si>
  <si>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</si>
  <si>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</si>
  <si>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</si>
  <si>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</si>
  <si>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</si>
  <si>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</si>
  <si>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</si>
  <si>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</si>
  <si>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</si>
  <si>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</si>
  <si>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</si>
  <si>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</si>
  <si>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</si>
  <si>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</si>
  <si>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</si>
  <si>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</si>
  <si>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</si>
  <si>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</si>
  <si>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</si>
  <si>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</si>
  <si>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</si>
  <si>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</si>
  <si>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</si>
  <si>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</si>
  <si>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</si>
  <si>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</si>
  <si>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</si>
  <si>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</si>
  <si>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</si>
  <si>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</si>
  <si>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</si>
  <si>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</si>
  <si>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</si>
  <si>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</si>
  <si>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</si>
  <si>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</si>
  <si>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</si>
  <si>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</si>
  <si>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</si>
  <si>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</si>
  <si>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</si>
  <si>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</si>
  <si>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</si>
  <si>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</si>
  <si>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</si>
  <si>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</si>
  <si>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</si>
  <si>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</si>
  <si>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</si>
  <si>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</si>
  <si>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</si>
  <si>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</si>
  <si>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</si>
  <si>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</si>
  <si>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</si>
  <si>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</si>
  <si>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</si>
  <si>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</si>
  <si>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</si>
  <si>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</si>
  <si>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</si>
  <si>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</si>
  <si>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</si>
  <si>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</si>
  <si>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</si>
  <si>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</si>
  <si>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</si>
  <si>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</si>
  <si>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</si>
  <si>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</si>
  <si>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</si>
  <si>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</si>
  <si>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</si>
  <si>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</si>
  <si>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</si>
  <si>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</si>
  <si>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</si>
  <si>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</si>
  <si>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</si>
  <si>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</si>
  <si>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</si>
  <si>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</si>
  <si>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</si>
  <si>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</si>
  <si>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</si>
  <si>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</si>
  <si>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</si>
  <si>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</si>
  <si>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</si>
  <si>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</si>
  <si>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</si>
  <si>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</si>
  <si>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</si>
  <si>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</si>
  <si>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</si>
  <si>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</si>
  <si>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</si>
  <si>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</si>
  <si>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</si>
  <si>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</si>
  <si>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</si>
  <si>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</si>
  <si>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</si>
  <si>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</si>
  <si>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</si>
  <si>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</si>
  <si>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</si>
  <si>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</si>
  <si>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</si>
  <si>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</si>
  <si>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</si>
  <si>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</si>
  <si>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</si>
  <si>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</si>
  <si>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</si>
  <si>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</si>
  <si>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</si>
  <si>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</si>
  <si>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</si>
  <si>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</si>
  <si>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</si>
  <si>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</si>
  <si>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</si>
  <si>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</si>
  <si>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</si>
  <si>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</si>
  <si>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</si>
  <si>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</si>
  <si>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</si>
  <si>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</si>
  <si>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</si>
  <si>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</si>
  <si>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</si>
  <si>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</si>
  <si>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</si>
  <si>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</si>
  <si>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</si>
  <si>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</si>
  <si>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</si>
  <si>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</si>
  <si>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</si>
  <si>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</si>
  <si>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</si>
  <si>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</si>
  <si>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</si>
  <si>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</si>
  <si>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</si>
  <si>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</si>
  <si>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</si>
  <si>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</si>
  <si>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</si>
  <si>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</si>
  <si>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</si>
  <si>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</si>
  <si>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</si>
  <si>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</si>
  <si>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</si>
  <si>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</si>
  <si>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</si>
  <si>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</si>
  <si>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</si>
  <si>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</si>
  <si>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</si>
  <si>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</si>
  <si>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</si>
  <si>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</si>
  <si>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</si>
  <si>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</si>
  <si>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</si>
  <si>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</si>
  <si>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</si>
  <si>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</si>
  <si>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</si>
  <si>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</si>
  <si>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</si>
  <si>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</si>
  <si>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</si>
  <si>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</si>
  <si>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</si>
  <si>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</si>
  <si>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</si>
  <si>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</si>
  <si>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</si>
  <si>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</si>
  <si>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</si>
  <si>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</si>
  <si>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</si>
  <si>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</si>
  <si>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</si>
  <si>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</si>
  <si>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</si>
  <si>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</si>
  <si>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</si>
  <si>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</si>
  <si>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</si>
  <si>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</si>
  <si>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</si>
  <si>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</si>
  <si>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</si>
  <si>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</si>
  <si>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</si>
  <si>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</si>
  <si>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</si>
  <si>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</si>
  <si>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</si>
  <si>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</si>
  <si>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</si>
  <si>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</si>
  <si>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</si>
  <si>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</si>
  <si>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</si>
  <si>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</si>
  <si>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</si>
  <si>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</si>
  <si>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</si>
  <si>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</si>
  <si>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</si>
  <si>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</si>
  <si>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</si>
  <si>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</si>
  <si>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</si>
  <si>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</si>
  <si>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</si>
  <si>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</si>
  <si>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</si>
  <si>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</si>
  <si>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</si>
  <si>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</si>
  <si>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</si>
  <si>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</si>
  <si>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</si>
  <si>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</si>
  <si>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</si>
  <si>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</si>
  <si>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</si>
  <si>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</si>
  <si>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</si>
  <si>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</si>
  <si>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</si>
  <si>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</si>
  <si>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</si>
  <si>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</si>
  <si>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</si>
  <si>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</si>
  <si>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</si>
  <si>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</si>
  <si>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</si>
  <si>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</si>
  <si>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</si>
  <si>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</si>
  <si>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</si>
  <si>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</si>
  <si>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</si>
  <si>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</si>
  <si>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</si>
  <si>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</si>
  <si>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</si>
  <si>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</si>
  <si>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</si>
  <si>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</si>
  <si>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</si>
  <si>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</si>
  <si>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</si>
  <si>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</si>
  <si>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</si>
  <si>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</si>
  <si>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</si>
  <si>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</si>
  <si>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</si>
  <si>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</si>
  <si>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</si>
  <si>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</si>
  <si>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</si>
  <si>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</si>
  <si>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</si>
  <si>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</si>
  <si>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</si>
  <si>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</si>
  <si>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</si>
  <si>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</si>
  <si>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</si>
  <si>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</si>
  <si>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</si>
  <si>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</si>
  <si>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</si>
  <si>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</si>
  <si>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</si>
  <si>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</si>
  <si>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</si>
  <si>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</si>
  <si>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</si>
  <si>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</si>
  <si>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</si>
  <si>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</si>
  <si>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</si>
  <si>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</si>
  <si>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</si>
  <si>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</si>
  <si>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</si>
  <si>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</si>
  <si>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</si>
  <si>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</si>
  <si>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</si>
  <si>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</si>
  <si>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</si>
  <si>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</si>
  <si>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</si>
  <si>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</si>
  <si>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</si>
  <si>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</si>
  <si>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</si>
  <si>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</si>
  <si>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</si>
  <si>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</si>
  <si>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</si>
  <si>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</si>
  <si>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</si>
  <si>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</si>
  <si>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</si>
  <si>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</si>
  <si>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</si>
  <si>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</si>
  <si>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</si>
  <si>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</si>
  <si>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</si>
  <si>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</si>
  <si>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</si>
  <si>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</si>
  <si>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</si>
  <si>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</si>
  <si>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</si>
  <si>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</si>
  <si>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</si>
  <si>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</si>
  <si>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</si>
  <si>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</si>
  <si>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</si>
  <si>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</si>
  <si>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</si>
  <si>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</si>
  <si>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</si>
  <si>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</si>
  <si>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</si>
  <si>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</si>
  <si>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</si>
  <si>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</si>
  <si>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</si>
  <si>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</si>
  <si>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</si>
  <si>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</si>
  <si>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</si>
  <si>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</si>
  <si>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</si>
  <si>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</si>
  <si>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</si>
  <si>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</si>
  <si>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</si>
  <si>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</si>
  <si>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</si>
  <si>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</si>
  <si>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</si>
  <si>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</si>
  <si>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</si>
  <si>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</si>
  <si>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</si>
  <si>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</si>
  <si>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</si>
  <si>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</si>
  <si>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</si>
  <si>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</si>
  <si>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</si>
  <si>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</si>
  <si>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</si>
  <si>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</si>
  <si>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</si>
  <si>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</si>
  <si>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</si>
  <si>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</si>
  <si>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</si>
  <si>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</si>
  <si>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</si>
  <si>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</si>
  <si>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</si>
  <si>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</si>
  <si>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</si>
  <si>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</si>
  <si>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</si>
  <si>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</si>
  <si>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</si>
  <si>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</si>
  <si>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</si>
  <si>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</si>
  <si>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</si>
  <si>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</si>
  <si>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</si>
  <si>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</si>
  <si>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</si>
  <si>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</si>
  <si>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</si>
  <si>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</si>
  <si>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</si>
  <si>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</si>
  <si>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</si>
  <si>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</si>
  <si>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</si>
  <si>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</si>
  <si>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</si>
  <si>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</si>
  <si>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</si>
  <si>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</si>
  <si>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</si>
  <si>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</si>
  <si>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</si>
  <si>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</si>
  <si>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</si>
  <si>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</si>
  <si>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</si>
  <si>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</si>
  <si>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</si>
  <si>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</si>
  <si>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</si>
  <si>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</si>
  <si>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</si>
  <si>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</si>
  <si>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</si>
  <si>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</si>
  <si>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</si>
  <si>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</si>
  <si>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</si>
  <si>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</si>
  <si>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</si>
  <si>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</si>
  <si>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</si>
  <si>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</si>
  <si>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</si>
  <si>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</si>
  <si>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</si>
  <si>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</si>
  <si>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</si>
  <si>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</si>
  <si>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</si>
  <si>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</si>
  <si>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</si>
  <si>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</si>
  <si>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</si>
  <si>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</si>
  <si>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</si>
  <si>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</si>
  <si>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</si>
  <si>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</si>
  <si>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</si>
  <si>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</si>
  <si>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</si>
  <si>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</si>
  <si>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</si>
  <si>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</si>
  <si>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</si>
  <si>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</si>
  <si>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</si>
  <si>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</si>
  <si>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</si>
  <si>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</si>
  <si>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</si>
  <si>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</si>
  <si>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</si>
  <si>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</si>
  <si>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</si>
  <si>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</si>
  <si>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</si>
  <si>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</si>
  <si>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</si>
  <si>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</si>
  <si>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</si>
  <si>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</si>
  <si>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</si>
  <si>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</si>
  <si>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</si>
  <si>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</si>
  <si>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</si>
  <si>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</si>
  <si>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</si>
  <si>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</si>
  <si>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</si>
  <si>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</si>
  <si>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</si>
  <si>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</si>
  <si>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</si>
  <si>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</si>
  <si>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</si>
  <si>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</si>
  <si>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</si>
  <si>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</si>
  <si>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</si>
  <si>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</si>
  <si>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</si>
  <si>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</si>
  <si>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</si>
  <si>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</si>
  <si>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</si>
  <si>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</si>
  <si>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</si>
  <si>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</si>
  <si>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</si>
  <si>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</si>
  <si>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</si>
  <si>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</si>
  <si>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</si>
  <si>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</si>
  <si>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</si>
  <si>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</si>
  <si>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</si>
  <si>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</si>
  <si>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</si>
  <si>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</si>
  <si>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</si>
  <si>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</si>
  <si>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</si>
  <si>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</si>
  <si>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</si>
  <si>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</si>
  <si>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</si>
  <si>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</si>
  <si>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</si>
  <si>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</si>
  <si>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</si>
  <si>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</si>
  <si>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</si>
  <si>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</si>
  <si>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</si>
  <si>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</si>
  <si>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</si>
  <si>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</si>
  <si>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</si>
  <si>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</si>
  <si>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</si>
  <si>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</si>
  <si>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</si>
  <si>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</si>
  <si>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</si>
  <si>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</si>
  <si>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</si>
  <si>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</si>
  <si>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</si>
  <si>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</si>
  <si>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</si>
  <si>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</si>
  <si>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</si>
  <si>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</si>
  <si>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</si>
  <si>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</si>
  <si>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</si>
  <si>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</si>
  <si>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</si>
  <si>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</si>
  <si>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</si>
  <si>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</si>
  <si>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</si>
  <si>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</si>
  <si>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</si>
  <si>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</si>
  <si>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</si>
  <si>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</si>
  <si>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</si>
  <si>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</si>
  <si>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</si>
  <si>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</si>
  <si>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</si>
  <si>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</si>
  <si>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</si>
  <si>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</si>
  <si>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</si>
  <si>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</si>
  <si>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</si>
  <si>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</si>
  <si>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</si>
  <si>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</si>
  <si>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</si>
  <si>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</si>
  <si>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</si>
  <si>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</si>
  <si>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</si>
  <si>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</si>
  <si>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</si>
  <si>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</si>
  <si>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</si>
  <si>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</si>
  <si>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</si>
  <si>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</si>
  <si>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</si>
  <si>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</si>
  <si>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</si>
  <si>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</si>
  <si>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</si>
  <si>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</si>
  <si>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</si>
  <si>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</si>
  <si>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</si>
  <si>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</si>
  <si>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</si>
  <si>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</si>
  <si>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</si>
  <si>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</si>
  <si>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</si>
  <si>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</si>
  <si>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</si>
  <si>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</si>
  <si>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</si>
  <si>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</si>
  <si>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</si>
  <si>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</si>
  <si>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</si>
  <si>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</si>
  <si>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</si>
  <si>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</si>
  <si>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</si>
  <si>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</si>
  <si>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</si>
  <si>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</si>
  <si>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</si>
  <si>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</si>
  <si>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</si>
  <si>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</si>
  <si>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</si>
  <si>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</si>
  <si>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</si>
  <si>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</si>
  <si>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</si>
  <si>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</si>
  <si>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</si>
  <si>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</si>
  <si>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</si>
  <si>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</si>
  <si>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</si>
  <si>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</si>
  <si>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</si>
  <si>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</si>
  <si>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</si>
  <si>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</si>
  <si>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</si>
  <si>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</si>
  <si>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</si>
  <si>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</si>
  <si>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</si>
  <si>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</si>
  <si>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</si>
  <si>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</si>
  <si>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</si>
  <si>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</si>
  <si>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</si>
  <si>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</si>
  <si>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</si>
  <si>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</si>
  <si>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</si>
  <si>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</si>
  <si>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</si>
  <si>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</si>
  <si>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</si>
  <si>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</si>
  <si>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</si>
  <si>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</si>
  <si>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</si>
  <si>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</si>
  <si>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</si>
  <si>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</si>
  <si>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</si>
  <si>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</si>
  <si>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</si>
  <si>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</si>
  <si>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</si>
  <si>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</si>
  <si>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</si>
  <si>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</si>
  <si>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</si>
  <si>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</si>
  <si>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</si>
  <si>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</si>
  <si>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</si>
  <si>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</si>
  <si>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</si>
  <si>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</si>
  <si>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</si>
  <si>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</si>
  <si>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</si>
  <si>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</si>
  <si>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</si>
  <si>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</si>
  <si>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</si>
  <si>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</si>
  <si>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</si>
  <si>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</si>
  <si>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</si>
  <si>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</si>
  <si>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</si>
  <si>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</si>
  <si>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</si>
  <si>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</si>
  <si>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</si>
  <si>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</si>
  <si>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</si>
  <si>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</si>
  <si>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</si>
  <si>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</si>
  <si>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</si>
  <si>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</si>
  <si>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</si>
  <si>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</si>
  <si>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</si>
  <si>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</si>
  <si>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</si>
  <si>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</si>
  <si>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</si>
  <si>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</si>
  <si>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</si>
  <si>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</si>
  <si>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</si>
  <si>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</si>
  <si>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</si>
  <si>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</si>
  <si>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</si>
  <si>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</si>
  <si>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</si>
  <si>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</si>
  <si>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</si>
  <si>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</si>
  <si>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</si>
  <si>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</si>
  <si>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</si>
  <si>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</si>
  <si>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</si>
  <si>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</si>
  <si>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</si>
  <si>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</si>
  <si>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</si>
  <si>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</si>
  <si>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</si>
  <si>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</si>
  <si>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</si>
  <si>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</si>
  <si>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</si>
  <si>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</si>
  <si>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</si>
  <si>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</si>
  <si>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</si>
  <si>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</si>
  <si>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</si>
  <si>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</si>
  <si>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</si>
  <si>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</si>
  <si>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</si>
  <si>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</si>
  <si>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</si>
  <si>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</si>
  <si>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</si>
  <si>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</si>
  <si>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</si>
  <si>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</si>
  <si>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</si>
  <si>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</si>
  <si>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</si>
  <si>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</si>
  <si>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</si>
  <si>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</si>
  <si>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</si>
  <si>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</si>
  <si>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</si>
  <si>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</si>
  <si>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</si>
  <si>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</si>
  <si>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</si>
  <si>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</si>
  <si>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</si>
  <si>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</si>
  <si>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</si>
  <si>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</si>
  <si>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</si>
  <si>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</si>
  <si>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</si>
  <si>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</si>
  <si>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</si>
  <si>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</si>
  <si>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</si>
  <si>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</si>
  <si>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</si>
  <si>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</si>
  <si>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</si>
  <si>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</si>
  <si>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</si>
  <si>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</si>
  <si>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</si>
  <si>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</si>
  <si>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</si>
  <si>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</si>
  <si>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</si>
  <si>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</si>
  <si>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</si>
  <si>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</si>
  <si>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</si>
  <si>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</si>
  <si>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</si>
  <si>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</si>
  <si>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</si>
  <si>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</si>
  <si>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</si>
  <si>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</si>
  <si>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</si>
  <si>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</si>
  <si>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</si>
  <si>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</si>
  <si>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</si>
  <si>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</si>
  <si>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</si>
  <si>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</si>
  <si>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</si>
  <si>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</si>
  <si>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</si>
  <si>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</si>
  <si>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</si>
  <si>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</si>
  <si>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</si>
  <si>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</si>
  <si>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</si>
  <si>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</si>
  <si>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</si>
  <si>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</si>
  <si>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</si>
  <si>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</si>
  <si>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</si>
  <si>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</si>
  <si>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</si>
  <si>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</si>
  <si>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</si>
  <si>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</si>
  <si>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</si>
  <si>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</si>
  <si>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</si>
  <si>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</si>
  <si>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</si>
  <si>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</si>
  <si>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</si>
  <si>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</si>
  <si>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</si>
  <si>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</si>
  <si>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</si>
  <si>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</si>
  <si>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</si>
  <si>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</si>
  <si>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</si>
  <si>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</si>
  <si>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</si>
  <si>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</si>
  <si>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</si>
  <si>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</si>
  <si>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</si>
  <si>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</si>
  <si>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</si>
  <si>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</si>
  <si>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</si>
  <si>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</si>
  <si>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</si>
  <si>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</si>
  <si>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</si>
  <si>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</si>
  <si>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</si>
  <si>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</si>
  <si>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</si>
  <si>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</si>
  <si>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</si>
  <si>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</si>
  <si>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</si>
  <si>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</si>
  <si>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</si>
  <si>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</si>
  <si>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</si>
  <si>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</si>
  <si>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</si>
  <si>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</si>
  <si>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</si>
  <si>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</si>
  <si>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</si>
  <si>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</si>
  <si>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</si>
  <si>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</si>
  <si>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</si>
  <si>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</si>
  <si>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</si>
  <si>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</si>
  <si>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</si>
  <si>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</si>
  <si>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</si>
  <si>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</si>
  <si>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</si>
  <si>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</si>
  <si>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</si>
  <si>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</si>
  <si>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</si>
  <si>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</si>
  <si>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</si>
  <si>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</si>
  <si>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</si>
  <si>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</si>
  <si>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</si>
  <si>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</si>
  <si>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</si>
  <si>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</si>
  <si>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</si>
  <si>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</si>
  <si>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</si>
  <si>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</si>
  <si>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</si>
  <si>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</si>
  <si>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</si>
  <si>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</si>
  <si>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</si>
  <si>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</si>
  <si>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</si>
  <si>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</si>
  <si>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</si>
  <si>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</si>
  <si>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</si>
  <si>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</si>
  <si>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</si>
  <si>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</si>
  <si>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</si>
  <si>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</si>
  <si>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</si>
  <si>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</si>
  <si>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</si>
  <si>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</si>
  <si>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</si>
  <si>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</si>
  <si>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</si>
  <si>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</si>
  <si>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</si>
  <si>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</si>
  <si>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</si>
  <si>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</si>
  <si>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</si>
  <si>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</si>
  <si>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</si>
  <si>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</si>
  <si>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</si>
  <si>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</si>
  <si>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</si>
  <si>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</si>
  <si>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</si>
  <si>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</si>
  <si>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</si>
  <si>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</si>
  <si>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</si>
  <si>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</si>
  <si>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</si>
  <si>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</si>
  <si>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</si>
  <si>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</si>
  <si>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</si>
  <si>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</si>
  <si>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</si>
  <si>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</si>
  <si>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</si>
  <si>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</si>
  <si>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</si>
  <si>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</si>
  <si>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</si>
  <si>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</si>
  <si>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</si>
  <si>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</si>
  <si>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</si>
  <si>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</si>
  <si>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</si>
  <si>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</si>
  <si>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</si>
  <si>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</si>
  <si>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</si>
  <si>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</si>
  <si>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</si>
  <si>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</si>
  <si>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</si>
  <si>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</si>
  <si>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</si>
  <si>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</si>
  <si>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</si>
  <si>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</si>
  <si>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</si>
  <si>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</si>
  <si>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</si>
  <si>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</si>
  <si>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</si>
  <si>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</si>
  <si>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</si>
  <si>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</si>
  <si>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</si>
  <si>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</si>
  <si>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</si>
  <si>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</si>
  <si>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</si>
  <si>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</si>
  <si>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</si>
  <si>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</si>
  <si>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</si>
  <si>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</si>
  <si>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</si>
  <si>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</si>
  <si>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</si>
  <si>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</si>
  <si>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</si>
  <si>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</si>
  <si>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</si>
  <si>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</si>
  <si>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</si>
  <si>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</si>
  <si>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</si>
  <si>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</si>
  <si>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</si>
  <si>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</si>
  <si>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</si>
  <si>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</si>
  <si>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</si>
  <si>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</si>
  <si>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</si>
  <si>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</si>
  <si>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</si>
  <si>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</si>
  <si>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</si>
  <si>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</si>
  <si>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</si>
  <si>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</si>
  <si>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</si>
  <si>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</si>
  <si>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</si>
  <si>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</si>
  <si>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</si>
  <si>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</si>
  <si>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</si>
  <si>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</si>
  <si>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</si>
  <si>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</si>
  <si>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</si>
  <si>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</si>
  <si>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</si>
  <si>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</si>
  <si>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</si>
  <si>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</si>
  <si>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</si>
  <si>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</si>
  <si>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</si>
  <si>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</si>
  <si>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</si>
  <si>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</si>
  <si>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</si>
  <si>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</si>
  <si>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</si>
  <si>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</si>
  <si>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</si>
  <si>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</si>
  <si>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</si>
  <si>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</si>
  <si>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</si>
  <si>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</si>
  <si>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</si>
  <si>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</si>
  <si>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</si>
  <si>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</si>
  <si>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</si>
  <si>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</si>
  <si>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</si>
  <si>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</si>
  <si>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</si>
  <si>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</si>
  <si>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</si>
  <si>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</si>
  <si>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</si>
  <si>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</si>
  <si>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</si>
  <si>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</si>
  <si>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</si>
  <si>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</si>
  <si>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</si>
  <si>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</si>
  <si>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</si>
  <si>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</si>
  <si>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</si>
  <si>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</si>
  <si>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</si>
  <si>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</si>
  <si>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</si>
  <si>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</si>
  <si>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</si>
  <si>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</si>
  <si>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</si>
  <si>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</si>
  <si>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</si>
  <si>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</si>
  <si>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</si>
  <si>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</si>
  <si>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</si>
  <si>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</si>
  <si>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</si>
  <si>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</si>
  <si>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</si>
  <si>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</si>
  <si>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</si>
  <si>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</si>
  <si>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</si>
  <si>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</si>
  <si>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</si>
  <si>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</si>
  <si>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</si>
  <si>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</si>
  <si>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</si>
  <si>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</si>
  <si>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</si>
  <si>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</si>
  <si>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</si>
  <si>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</si>
  <si>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</si>
  <si>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</si>
  <si>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</si>
  <si>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</si>
  <si>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</si>
  <si>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</si>
  <si>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</si>
  <si>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</si>
  <si>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</si>
  <si>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</si>
  <si>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</si>
  <si>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</si>
  <si>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</si>
  <si>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</si>
  <si>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</si>
  <si>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</si>
  <si>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</si>
  <si>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</si>
  <si>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</si>
  <si>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</si>
  <si>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</si>
  <si>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</si>
  <si>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</si>
  <si>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</si>
  <si>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</si>
  <si>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</si>
  <si>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</si>
  <si>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</si>
  <si>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</si>
  <si>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</si>
  <si>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</si>
  <si>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</si>
  <si>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</si>
  <si>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</si>
  <si>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</si>
  <si>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</si>
  <si>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</si>
  <si>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</si>
  <si>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</si>
  <si>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</si>
  <si>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</si>
  <si>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</si>
  <si>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</si>
  <si>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</si>
  <si>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</si>
  <si>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</si>
  <si>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</si>
  <si>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</si>
  <si>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</si>
  <si>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</si>
  <si>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</si>
  <si>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</si>
  <si>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</si>
  <si>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</si>
  <si>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</si>
  <si>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</si>
  <si>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</si>
  <si>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</si>
  <si>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</si>
  <si>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</si>
  <si>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</si>
  <si>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</si>
  <si>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</si>
  <si>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</si>
  <si>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</si>
  <si>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</si>
  <si>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</si>
  <si>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</si>
  <si>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</si>
  <si>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</si>
  <si>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</si>
  <si>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</si>
  <si>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</si>
  <si>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</si>
  <si>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</si>
  <si>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</si>
  <si>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</si>
  <si>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</si>
  <si>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</si>
  <si>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</si>
  <si>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</si>
  <si>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</si>
  <si>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</si>
  <si>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</si>
  <si>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</si>
  <si>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</si>
  <si>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</si>
  <si>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</si>
  <si>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</si>
  <si>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</si>
  <si>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</si>
  <si>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</si>
  <si>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</si>
  <si>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</si>
  <si>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</si>
  <si>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</si>
  <si>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</si>
  <si>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</si>
  <si>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</si>
  <si>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</si>
  <si>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</si>
  <si>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</si>
  <si>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</si>
  <si>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</si>
  <si>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</si>
  <si>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</si>
  <si>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</si>
  <si>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</si>
  <si>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</si>
  <si>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</si>
  <si>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</si>
  <si>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</si>
  <si>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</si>
  <si>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</si>
  <si>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</si>
  <si>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</si>
  <si>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</si>
  <si>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</si>
  <si>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</si>
  <si>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</si>
  <si>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</si>
  <si>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</si>
  <si>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</si>
  <si>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</si>
  <si>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</si>
  <si>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</si>
  <si>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</si>
  <si>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</si>
  <si>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</si>
  <si>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</si>
  <si>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</si>
  <si>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</si>
  <si>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</si>
  <si>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</si>
  <si>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</si>
  <si>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</si>
  <si>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</si>
  <si>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</si>
  <si>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</si>
  <si>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</si>
  <si>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</si>
  <si>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</si>
  <si>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</si>
  <si>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</si>
  <si>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</si>
  <si>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</si>
  <si>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</si>
  <si>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</si>
  <si>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</si>
  <si>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</si>
  <si>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</si>
  <si>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</si>
  <si>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</si>
  <si>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</si>
  <si>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</si>
  <si>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</si>
  <si>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</si>
  <si>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</si>
  <si>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</si>
  <si>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</si>
  <si>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</si>
  <si>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</si>
  <si>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</si>
  <si>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</si>
  <si>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</si>
  <si>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</si>
  <si>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</si>
  <si>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</si>
  <si>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</si>
  <si>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</si>
  <si>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</si>
  <si>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</si>
  <si>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</si>
  <si>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</si>
  <si>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</si>
  <si>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</si>
  <si>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</si>
  <si>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</si>
  <si>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</si>
  <si>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</si>
  <si>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</si>
  <si>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</si>
  <si>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</si>
  <si>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</si>
  <si>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</si>
  <si>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</si>
  <si>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</si>
  <si>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</si>
  <si>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</si>
  <si>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</si>
  <si>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</si>
  <si>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</si>
  <si>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</si>
  <si>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</si>
  <si>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</si>
  <si>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</si>
  <si>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</si>
  <si>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</si>
  <si>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</si>
  <si>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</si>
  <si>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</si>
  <si>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</si>
  <si>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</si>
  <si>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</si>
  <si>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</si>
  <si>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</si>
  <si>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</si>
  <si>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</si>
  <si>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</si>
  <si>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</si>
  <si>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</si>
  <si>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</si>
  <si>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</si>
  <si>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</si>
  <si>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</si>
  <si>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</si>
  <si>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</si>
  <si>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</si>
  <si>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</si>
  <si>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</si>
  <si>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</si>
  <si>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</si>
  <si>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</si>
  <si>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</si>
  <si>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</si>
  <si>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</si>
  <si>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</si>
  <si>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</si>
  <si>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</si>
  <si>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</si>
  <si>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</si>
  <si>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</si>
  <si>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</si>
  <si>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</si>
  <si>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</si>
  <si>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</si>
  <si>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</si>
  <si>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</si>
  <si>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</si>
  <si>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</si>
  <si>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</si>
  <si>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</si>
  <si>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</si>
  <si>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</si>
  <si>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</si>
  <si>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</si>
  <si>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</si>
  <si>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</si>
  <si>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</si>
  <si>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</si>
  <si>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</si>
  <si>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</si>
  <si>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</si>
  <si>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</si>
  <si>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</si>
  <si>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</si>
  <si>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</si>
  <si>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</si>
  <si>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</si>
  <si>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</si>
  <si>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</si>
  <si>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</si>
  <si>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</si>
  <si>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</si>
  <si>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</si>
  <si>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</si>
  <si>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</si>
  <si>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</si>
  <si>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</si>
  <si>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</si>
  <si>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</si>
  <si>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</si>
  <si>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</si>
  <si>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</si>
  <si>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</si>
  <si>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</si>
  <si>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</si>
  <si>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</si>
  <si>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</si>
  <si>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</si>
  <si>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</si>
  <si>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</si>
  <si>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</si>
  <si>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</si>
  <si>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</si>
  <si>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</si>
  <si>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</si>
  <si>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</si>
  <si>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</si>
  <si>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</si>
  <si>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</si>
  <si>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</si>
  <si>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</si>
  <si>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</si>
  <si>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</si>
  <si>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</si>
  <si>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</si>
  <si>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</si>
  <si>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</si>
  <si>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</si>
  <si>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</si>
  <si>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</si>
  <si>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</si>
  <si>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</si>
  <si>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</si>
  <si>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</si>
  <si>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</si>
  <si>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</si>
  <si>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</si>
  <si>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</si>
  <si>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</si>
  <si>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</si>
  <si>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</si>
  <si>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</si>
  <si>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</si>
  <si>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</si>
  <si>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</si>
  <si>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</si>
  <si>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</si>
  <si>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</si>
  <si>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</si>
  <si>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</si>
  <si>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</si>
  <si>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</si>
  <si>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</si>
  <si>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</si>
  <si>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</si>
  <si>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</si>
  <si>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</si>
  <si>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</si>
  <si>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</si>
  <si>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</si>
  <si>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</si>
  <si>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</si>
  <si>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</si>
  <si>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</si>
  <si>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</si>
  <si>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</si>
  <si>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</si>
  <si>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</si>
  <si>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</si>
  <si>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</si>
  <si>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</si>
  <si>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</si>
  <si>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</si>
  <si>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</si>
  <si>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</si>
  <si>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</si>
  <si>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</si>
  <si>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</si>
  <si>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</si>
  <si>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</si>
  <si>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</si>
  <si>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</si>
  <si>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</si>
  <si>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</si>
  <si>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</si>
  <si>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</si>
  <si>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</si>
  <si>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</si>
  <si>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</si>
  <si>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</si>
  <si>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</si>
  <si>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</si>
  <si>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</si>
  <si>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</si>
  <si>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</si>
  <si>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</si>
  <si>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</si>
  <si>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</si>
  <si>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</si>
  <si>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</si>
  <si>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</si>
  <si>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</si>
  <si>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</si>
  <si>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</si>
  <si>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</si>
  <si>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</si>
  <si>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</si>
  <si>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</si>
  <si>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</si>
  <si>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</si>
  <si>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</si>
  <si>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</si>
  <si>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</si>
  <si>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</si>
  <si>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</si>
  <si>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</si>
  <si>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</si>
  <si>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</si>
  <si>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</si>
  <si>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</si>
  <si>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</si>
  <si>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</si>
  <si>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</si>
  <si>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</si>
  <si>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</si>
  <si>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</si>
  <si>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</si>
  <si>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</si>
  <si>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</si>
  <si>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</si>
  <si>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</si>
  <si>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</si>
  <si>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</si>
  <si>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</si>
  <si>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</si>
  <si>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</si>
  <si>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</si>
  <si>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</si>
  <si>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</si>
  <si>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</si>
  <si>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</si>
  <si>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</si>
  <si>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</si>
  <si>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</si>
  <si>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</si>
  <si>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</si>
  <si>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</si>
  <si>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</si>
  <si>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</si>
  <si>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</si>
  <si>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</si>
  <si>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</si>
  <si>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</si>
  <si>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</si>
  <si>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</si>
  <si>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</si>
  <si>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</si>
  <si>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</si>
  <si>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</si>
  <si>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</si>
  <si>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</si>
  <si>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</si>
  <si>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</si>
  <si>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</si>
  <si>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</si>
  <si>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</si>
  <si>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</si>
  <si>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</si>
  <si>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</si>
  <si>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</si>
  <si>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</si>
  <si>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</si>
  <si>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</si>
  <si>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</si>
  <si>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</si>
  <si>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</si>
  <si>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</si>
  <si>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</si>
  <si>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</si>
  <si>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</si>
  <si>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</si>
  <si>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</si>
  <si>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</si>
  <si>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</si>
  <si>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</si>
  <si>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</si>
  <si>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</si>
  <si>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</si>
  <si>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</si>
  <si>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</si>
  <si>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</si>
  <si>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</si>
  <si>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</si>
  <si>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</si>
  <si>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</si>
  <si>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</si>
  <si>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</si>
  <si>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</si>
  <si>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</si>
  <si>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</si>
  <si>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</si>
  <si>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</si>
  <si>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</si>
  <si>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</si>
  <si>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</si>
  <si>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</si>
  <si>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</si>
  <si>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</si>
  <si>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</si>
  <si>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</si>
  <si>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</si>
  <si>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</si>
  <si>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</si>
  <si>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2021-27-27001482020</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</si>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</sst>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88" zoomScale="85" zoomScaleNormal="85" zoomScaleSheetLayoutView="40" zoomScalePageLayoutView="40" workbookViewId="0">
      <selection activeCell="D94" sqref="D94:F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630</v>
      </c>
      <c r="K20" s="144">
        <v>802599700</v>
      </c>
      <c r="L20" s="145"/>
      <c r="M20" s="145">
        <v>44561</v>
      </c>
      <c r="N20" s="128">
        <f>+(M20-L20)/30</f>
        <v>1485.3666666666666</v>
      </c>
      <c r="O20" s="131"/>
      <c r="U20" s="127"/>
      <c r="V20" s="104">
        <f ca="1">NOW()</f>
        <v>44194.102536574072</v>
      </c>
      <c r="W20" s="104">
        <f ca="1">NOW()</f>
        <v>44194.102536574072</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c r="C94" s="117"/>
      <c r="D94" s="114" t="s">
        <v>2716</v>
      </c>
      <c r="E94" s="138">
        <v>40182</v>
      </c>
      <c r="F94" s="138">
        <v>40543</v>
      </c>
      <c r="G94" s="153">
        <f t="shared" si="3"/>
        <v>12.033333333333333</v>
      </c>
      <c r="H94" s="115" t="s">
        <v>2711</v>
      </c>
      <c r="I94" s="114" t="s">
        <v>628</v>
      </c>
      <c r="J94" s="114" t="s">
        <v>639</v>
      </c>
      <c r="K94" s="116">
        <v>278172446</v>
      </c>
      <c r="L94" s="117"/>
      <c r="M94" s="111"/>
      <c r="N94" s="117" t="s">
        <v>27</v>
      </c>
      <c r="O94" s="117" t="s">
        <v>1148</v>
      </c>
      <c r="P94" s="78"/>
    </row>
    <row r="95" spans="1:16" s="7" customFormat="1" ht="24.75" customHeight="1" outlineLevel="1" x14ac:dyDescent="0.25">
      <c r="A95" s="137">
        <v>48</v>
      </c>
      <c r="B95" s="115"/>
      <c r="C95" s="117"/>
      <c r="D95" s="114" t="s">
        <v>2717</v>
      </c>
      <c r="E95" s="138">
        <v>40546</v>
      </c>
      <c r="F95" s="138">
        <v>40908</v>
      </c>
      <c r="G95" s="153">
        <f t="shared" si="3"/>
        <v>12.066666666666666</v>
      </c>
      <c r="H95" s="115" t="s">
        <v>2711</v>
      </c>
      <c r="I95" s="114" t="s">
        <v>628</v>
      </c>
      <c r="J95" s="114" t="s">
        <v>639</v>
      </c>
      <c r="K95" s="116">
        <v>286369896</v>
      </c>
      <c r="L95" s="117"/>
      <c r="M95" s="111"/>
      <c r="N95" s="117" t="s">
        <v>27</v>
      </c>
      <c r="O95" s="117" t="s">
        <v>1148</v>
      </c>
      <c r="P95" s="78"/>
    </row>
    <row r="96" spans="1:16" s="7" customFormat="1" ht="24.75" customHeight="1" outlineLevel="1" x14ac:dyDescent="0.25">
      <c r="A96" s="137">
        <v>49</v>
      </c>
      <c r="B96" s="115"/>
      <c r="C96" s="117"/>
      <c r="D96" s="114" t="s">
        <v>2718</v>
      </c>
      <c r="E96" s="138">
        <v>40546</v>
      </c>
      <c r="F96" s="138">
        <v>40908</v>
      </c>
      <c r="G96" s="153">
        <f t="shared" si="3"/>
        <v>12.066666666666666</v>
      </c>
      <c r="H96" s="115" t="s">
        <v>2711</v>
      </c>
      <c r="I96" s="114" t="s">
        <v>628</v>
      </c>
      <c r="J96" s="114" t="s">
        <v>641</v>
      </c>
      <c r="K96" s="116">
        <v>131173292</v>
      </c>
      <c r="L96" s="117"/>
      <c r="M96" s="111"/>
      <c r="N96" s="117" t="s">
        <v>27</v>
      </c>
      <c r="O96" s="117" t="s">
        <v>1148</v>
      </c>
      <c r="P96" s="78"/>
    </row>
    <row r="97" spans="1:16" s="7" customFormat="1" ht="24.75" customHeight="1" outlineLevel="1" x14ac:dyDescent="0.25">
      <c r="A97" s="137">
        <v>50</v>
      </c>
      <c r="B97" s="115"/>
      <c r="C97" s="117"/>
      <c r="D97" s="114" t="s">
        <v>2719</v>
      </c>
      <c r="E97" s="138">
        <v>40546</v>
      </c>
      <c r="F97" s="138">
        <v>40908</v>
      </c>
      <c r="G97" s="153">
        <f t="shared" si="3"/>
        <v>12.066666666666666</v>
      </c>
      <c r="H97" s="115" t="s">
        <v>2711</v>
      </c>
      <c r="I97" s="114" t="s">
        <v>628</v>
      </c>
      <c r="J97" s="114" t="s">
        <v>659</v>
      </c>
      <c r="K97" s="116">
        <v>249706112</v>
      </c>
      <c r="L97" s="117"/>
      <c r="M97" s="111"/>
      <c r="N97" s="117" t="s">
        <v>27</v>
      </c>
      <c r="O97" s="117" t="s">
        <v>1148</v>
      </c>
      <c r="P97" s="78"/>
    </row>
    <row r="98" spans="1:16" s="7" customFormat="1" ht="24.75" customHeight="1" outlineLevel="1" x14ac:dyDescent="0.25">
      <c r="A98" s="137">
        <v>51</v>
      </c>
      <c r="B98" s="115"/>
      <c r="C98" s="117"/>
      <c r="D98" s="114" t="s">
        <v>2720</v>
      </c>
      <c r="E98" s="138">
        <v>40922</v>
      </c>
      <c r="F98" s="138">
        <v>41274</v>
      </c>
      <c r="G98" s="153">
        <f t="shared" si="3"/>
        <v>11.733333333333333</v>
      </c>
      <c r="H98" s="115" t="s">
        <v>2711</v>
      </c>
      <c r="I98" s="114" t="s">
        <v>628</v>
      </c>
      <c r="J98" s="114" t="s">
        <v>639</v>
      </c>
      <c r="K98" s="116">
        <v>312090909</v>
      </c>
      <c r="L98" s="117"/>
      <c r="M98" s="111"/>
      <c r="N98" s="117" t="s">
        <v>27</v>
      </c>
      <c r="O98" s="117" t="s">
        <v>1148</v>
      </c>
      <c r="P98" s="78"/>
    </row>
    <row r="99" spans="1:16" s="7" customFormat="1" ht="24.75" customHeight="1" outlineLevel="1" x14ac:dyDescent="0.25">
      <c r="A99" s="137">
        <v>52</v>
      </c>
      <c r="B99" s="115"/>
      <c r="C99" s="117"/>
      <c r="D99" s="114" t="s">
        <v>2721</v>
      </c>
      <c r="E99" s="138">
        <v>40922</v>
      </c>
      <c r="F99" s="138">
        <v>41274</v>
      </c>
      <c r="G99" s="153">
        <f t="shared" si="3"/>
        <v>11.733333333333333</v>
      </c>
      <c r="H99" s="115" t="s">
        <v>2711</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c r="C100" s="117"/>
      <c r="D100" s="114" t="s">
        <v>2722</v>
      </c>
      <c r="E100" s="138">
        <v>41298</v>
      </c>
      <c r="F100" s="138">
        <v>41639</v>
      </c>
      <c r="G100" s="153">
        <f t="shared" si="3"/>
        <v>11.366666666666667</v>
      </c>
      <c r="H100" s="115" t="s">
        <v>2712</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c r="C101" s="117"/>
      <c r="D101" s="114" t="s">
        <v>2723</v>
      </c>
      <c r="E101" s="138">
        <v>41298</v>
      </c>
      <c r="F101" s="138">
        <v>41639</v>
      </c>
      <c r="G101" s="153">
        <f t="shared" si="3"/>
        <v>11.366666666666667</v>
      </c>
      <c r="H101" s="115" t="s">
        <v>2712</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c r="C102" s="117"/>
      <c r="D102" s="114" t="s">
        <v>2724</v>
      </c>
      <c r="E102" s="138">
        <v>41298</v>
      </c>
      <c r="F102" s="138">
        <v>41639</v>
      </c>
      <c r="G102" s="153">
        <f t="shared" si="3"/>
        <v>11.366666666666667</v>
      </c>
      <c r="H102" s="115" t="s">
        <v>2712</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c r="C103" s="117"/>
      <c r="D103" s="114" t="s">
        <v>2725</v>
      </c>
      <c r="E103" s="138">
        <v>41298</v>
      </c>
      <c r="F103" s="138">
        <v>41639</v>
      </c>
      <c r="G103" s="153">
        <f t="shared" si="3"/>
        <v>11.366666666666667</v>
      </c>
      <c r="H103" s="115" t="s">
        <v>2712</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c r="C104" s="117"/>
      <c r="D104" s="114" t="s">
        <v>2726</v>
      </c>
      <c r="E104" s="138">
        <v>41534</v>
      </c>
      <c r="F104" s="138">
        <v>41958</v>
      </c>
      <c r="G104" s="153">
        <f t="shared" si="3"/>
        <v>14.133333333333333</v>
      </c>
      <c r="H104" s="115" t="s">
        <v>2713</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c r="C105" s="117"/>
      <c r="D105" s="114" t="s">
        <v>2727</v>
      </c>
      <c r="E105" s="138">
        <v>41592</v>
      </c>
      <c r="F105" s="138">
        <v>41639</v>
      </c>
      <c r="G105" s="153">
        <f t="shared" si="3"/>
        <v>1.5666666666666667</v>
      </c>
      <c r="H105" s="115" t="s">
        <v>2713</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64"/>
      <c r="C106" s="65"/>
      <c r="D106" s="114" t="s">
        <v>2728</v>
      </c>
      <c r="E106" s="138">
        <v>41662</v>
      </c>
      <c r="F106" s="138">
        <v>42035</v>
      </c>
      <c r="G106" s="153">
        <f t="shared" si="3"/>
        <v>12.433333333333334</v>
      </c>
      <c r="H106" s="115" t="s">
        <v>2714</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64"/>
      <c r="C107" s="65"/>
      <c r="D107" s="114" t="s">
        <v>2729</v>
      </c>
      <c r="E107" s="138">
        <v>40922</v>
      </c>
      <c r="F107" s="138">
        <v>41151</v>
      </c>
      <c r="G107" s="153">
        <f t="shared" si="3"/>
        <v>7.6333333333333337</v>
      </c>
      <c r="H107" s="115" t="s">
        <v>2715</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48155982</v>
      </c>
      <c r="F185" s="91"/>
      <c r="G185" s="92"/>
      <c r="H185" s="87"/>
      <c r="I185" s="89" t="s">
        <v>2627</v>
      </c>
      <c r="J185" s="159">
        <f>+SUM(M179:M183)</f>
        <v>0.02</v>
      </c>
      <c r="K185" s="230" t="s">
        <v>2628</v>
      </c>
      <c r="L185" s="230"/>
      <c r="M185" s="93">
        <f>+J185*(SUM(K20:K35))</f>
        <v>16051994</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