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<sst xmlns="http://schemas.openxmlformats.org/spreadsheetml/2006/main" count="3456" uniqueCount="2730">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</sst>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0" zoomScale="85" zoomScaleNormal="85" zoomScaleSheetLayoutView="40" zoomScalePageLayoutView="40" workbookViewId="0">
      <selection activeCell="C106" sqref="C94:C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237"/>
      <c r="I20" s="142" t="s">
        <v>628</v>
      </c>
      <c r="J20" s="143" t="s">
        <v>630</v>
      </c>
      <c r="K20" s="144">
        <v>1533630000</v>
      </c>
      <c r="L20" s="145"/>
      <c r="M20" s="145">
        <v>44561</v>
      </c>
      <c r="N20" s="128">
        <f>+(M20-L20)/30</f>
        <v>1485.3666666666666</v>
      </c>
      <c r="O20" s="131"/>
      <c r="U20" s="127"/>
      <c r="V20" s="104">
        <f ca="1">NOW()</f>
        <v>44194.101387731484</v>
      </c>
      <c r="W20" s="104">
        <f ca="1">NOW()</f>
        <v>44194.101387731484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CHOCO SOCIAL</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2716</v>
      </c>
      <c r="E94" s="138">
        <v>40182</v>
      </c>
      <c r="F94" s="138">
        <v>40543</v>
      </c>
      <c r="G94" s="153">
        <f t="shared" si="3"/>
        <v>12.033333333333333</v>
      </c>
      <c r="H94" s="115" t="s">
        <v>2711</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2717</v>
      </c>
      <c r="E95" s="138">
        <v>40546</v>
      </c>
      <c r="F95" s="138">
        <v>40908</v>
      </c>
      <c r="G95" s="153">
        <f t="shared" si="3"/>
        <v>12.066666666666666</v>
      </c>
      <c r="H95" s="115" t="s">
        <v>2711</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2718</v>
      </c>
      <c r="E96" s="138">
        <v>40546</v>
      </c>
      <c r="F96" s="138">
        <v>40908</v>
      </c>
      <c r="G96" s="153">
        <f t="shared" si="3"/>
        <v>12.066666666666666</v>
      </c>
      <c r="H96" s="115" t="s">
        <v>2711</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2719</v>
      </c>
      <c r="E97" s="138">
        <v>40546</v>
      </c>
      <c r="F97" s="138">
        <v>40908</v>
      </c>
      <c r="G97" s="153">
        <f t="shared" si="3"/>
        <v>12.066666666666666</v>
      </c>
      <c r="H97" s="115" t="s">
        <v>2711</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2720</v>
      </c>
      <c r="E98" s="138">
        <v>40922</v>
      </c>
      <c r="F98" s="138">
        <v>41274</v>
      </c>
      <c r="G98" s="153">
        <f t="shared" si="3"/>
        <v>11.733333333333333</v>
      </c>
      <c r="H98" s="115" t="s">
        <v>2711</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2721</v>
      </c>
      <c r="E99" s="138">
        <v>40922</v>
      </c>
      <c r="F99" s="138">
        <v>41274</v>
      </c>
      <c r="G99" s="153">
        <f t="shared" si="3"/>
        <v>11.733333333333333</v>
      </c>
      <c r="H99" s="115" t="s">
        <v>2711</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2722</v>
      </c>
      <c r="E100" s="138">
        <v>41298</v>
      </c>
      <c r="F100" s="138">
        <v>41639</v>
      </c>
      <c r="G100" s="153">
        <f t="shared" si="3"/>
        <v>11.366666666666667</v>
      </c>
      <c r="H100" s="115" t="s">
        <v>2712</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2723</v>
      </c>
      <c r="E101" s="138">
        <v>41298</v>
      </c>
      <c r="F101" s="138">
        <v>41639</v>
      </c>
      <c r="G101" s="153">
        <f t="shared" si="3"/>
        <v>11.366666666666667</v>
      </c>
      <c r="H101" s="115" t="s">
        <v>2712</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2724</v>
      </c>
      <c r="E102" s="138">
        <v>41298</v>
      </c>
      <c r="F102" s="138">
        <v>41639</v>
      </c>
      <c r="G102" s="153">
        <f t="shared" si="3"/>
        <v>11.366666666666667</v>
      </c>
      <c r="H102" s="115" t="s">
        <v>2712</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2725</v>
      </c>
      <c r="E103" s="138">
        <v>41298</v>
      </c>
      <c r="F103" s="138">
        <v>41639</v>
      </c>
      <c r="G103" s="153">
        <f t="shared" si="3"/>
        <v>11.366666666666667</v>
      </c>
      <c r="H103" s="115" t="s">
        <v>2712</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2726</v>
      </c>
      <c r="E104" s="138">
        <v>41534</v>
      </c>
      <c r="F104" s="138">
        <v>41958</v>
      </c>
      <c r="G104" s="153">
        <f t="shared" si="3"/>
        <v>14.133333333333333</v>
      </c>
      <c r="H104" s="115" t="s">
        <v>2713</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2727</v>
      </c>
      <c r="E105" s="138">
        <v>41592</v>
      </c>
      <c r="F105" s="138">
        <v>41639</v>
      </c>
      <c r="G105" s="153">
        <f t="shared" si="3"/>
        <v>1.5666666666666667</v>
      </c>
      <c r="H105" s="115" t="s">
        <v>2713</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2728</v>
      </c>
      <c r="E106" s="138">
        <v>41662</v>
      </c>
      <c r="F106" s="138">
        <v>42035</v>
      </c>
      <c r="G106" s="153">
        <f t="shared" si="3"/>
        <v>12.433333333333334</v>
      </c>
      <c r="H106" s="115" t="s">
        <v>2714</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65" t="s">
        <v>31</v>
      </c>
      <c r="D107" s="114" t="s">
        <v>2729</v>
      </c>
      <c r="E107" s="138">
        <v>40922</v>
      </c>
      <c r="F107" s="138">
        <v>41151</v>
      </c>
      <c r="G107" s="153">
        <f t="shared" si="3"/>
        <v>7.6333333333333337</v>
      </c>
      <c r="H107" s="115" t="s">
        <v>2715</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0.04</v>
      </c>
      <c r="G179" s="158">
        <f>IF(F179&gt;0,SUM(E179+F179),"")</f>
        <v>0.06</v>
      </c>
      <c r="H179" s="5"/>
      <c r="I179" s="185" t="s">
        <v>2670</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92017800</v>
      </c>
      <c r="F185" s="91"/>
      <c r="G185" s="92"/>
      <c r="H185" s="87"/>
      <c r="I185" s="89" t="s">
        <v>2627</v>
      </c>
      <c r="J185" s="159">
        <f>+SUM(M179:M183)</f>
        <v>0.02</v>
      </c>
      <c r="K185" s="230" t="s">
        <v>2628</v>
      </c>
      <c r="L185" s="230"/>
      <c r="M185" s="93">
        <f>+J185*(SUM(K20:K35))</f>
        <v>30672600</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