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<sst xmlns="http://schemas.openxmlformats.org/spreadsheetml/2006/main" count="3505" uniqueCount="2748">
  <si>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</si>
  <si>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</si>
  <si>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</si>
  <si>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</si>
  <si>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</si>
  <si>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</si>
  <si>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</si>
  <si>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</si>
  <si>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</si>
  <si>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</si>
  <si>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</si>
  <si>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</si>
  <si>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</si>
  <si>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</si>
  <si>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</si>
  <si>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</si>
  <si>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</si>
  <si>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</si>
  <si>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</si>
  <si>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</si>
  <si>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</si>
  <si>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</si>
  <si>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</si>
  <si>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</si>
  <si>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</si>
  <si>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</si>
  <si>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</si>
  <si>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</si>
  <si>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</si>
  <si>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</si>
  <si>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</si>
  <si>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</si>
  <si>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</si>
  <si>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</si>
  <si>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</si>
  <si>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</si>
  <si>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</si>
  <si>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</si>
  <si>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</si>
  <si>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</si>
  <si>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</si>
  <si>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</si>
  <si>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</si>
  <si>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</si>
  <si>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</si>
  <si>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</si>
  <si>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</si>
  <si>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</si>
  <si>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</si>
  <si>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</si>
  <si>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</si>
  <si>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</si>
  <si>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</si>
  <si>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</si>
  <si>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</si>
  <si>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</si>
  <si>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</si>
  <si>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</si>
  <si>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</si>
  <si>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</si>
  <si>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</si>
  <si>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</si>
  <si>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</si>
  <si>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</si>
  <si>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</si>
  <si>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</si>
  <si>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</si>
  <si>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</si>
  <si>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</si>
  <si>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</si>
  <si>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</si>
  <si>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</si>
  <si>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</si>
  <si>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</si>
  <si>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</si>
  <si>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</si>
  <si>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</si>
  <si>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</si>
  <si>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</si>
  <si>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</si>
  <si>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</si>
  <si>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</si>
  <si>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</si>
  <si>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</si>
  <si>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</si>
  <si>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</si>
  <si>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</si>
  <si>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</si>
  <si>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</si>
  <si>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</si>
  <si>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</si>
  <si>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</si>
  <si>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</si>
  <si>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</si>
  <si>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</si>
  <si>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</si>
  <si>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</si>
  <si>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</si>
  <si>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</si>
  <si>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</si>
  <si>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</si>
  <si>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</si>
  <si>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</si>
  <si>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</si>
  <si>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</si>
  <si>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</si>
  <si>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</si>
  <si>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</si>
  <si>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</si>
  <si>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</si>
  <si>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</si>
  <si>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</si>
  <si>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</si>
  <si>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</si>
  <si>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</si>
  <si>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</si>
  <si>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</si>
  <si>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</si>
  <si>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</si>
  <si>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</si>
  <si>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</si>
  <si>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</si>
  <si>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</si>
  <si>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</si>
  <si>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</si>
  <si>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</si>
  <si>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</si>
  <si>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</si>
  <si>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</si>
  <si>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</si>
  <si>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</si>
  <si>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</si>
  <si>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</si>
  <si>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</si>
  <si>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</si>
  <si>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</si>
  <si>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</si>
  <si>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</si>
  <si>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</si>
  <si>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</si>
  <si>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</si>
  <si>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</si>
  <si>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</si>
  <si>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</si>
  <si>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</si>
  <si>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</si>
  <si>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</si>
  <si>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</si>
  <si>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</si>
  <si>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</si>
  <si>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</si>
  <si>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</si>
  <si>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</si>
  <si>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</si>
  <si>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</si>
  <si>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</si>
  <si>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</si>
  <si>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</si>
  <si>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</si>
  <si>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</si>
  <si>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</si>
  <si>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</si>
  <si>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</si>
  <si>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</si>
  <si>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</si>
  <si>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</si>
  <si>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</si>
  <si>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</si>
  <si>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</si>
  <si>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</si>
  <si>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</si>
  <si>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</si>
  <si>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</si>
  <si>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</si>
  <si>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</si>
  <si>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</si>
  <si>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</si>
  <si>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</si>
  <si>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</si>
  <si>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</si>
  <si>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</si>
  <si>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</si>
  <si>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</si>
  <si>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</si>
  <si>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</si>
  <si>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</si>
  <si>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</si>
  <si>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</si>
  <si>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</si>
  <si>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</si>
  <si>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</si>
  <si>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</si>
  <si>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</si>
  <si>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</si>
  <si>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</si>
  <si>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</si>
  <si>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</si>
  <si>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</si>
  <si>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</si>
  <si>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</si>
  <si>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</si>
  <si>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</si>
  <si>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</si>
  <si>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</si>
  <si>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</si>
  <si>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</si>
  <si>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</si>
  <si>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</si>
  <si>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</si>
  <si>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</si>
  <si>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</si>
  <si>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</si>
  <si>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</si>
  <si>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</si>
  <si>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</si>
  <si>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</si>
  <si>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</si>
  <si>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</si>
  <si>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</si>
  <si>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</si>
  <si>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</si>
  <si>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</si>
  <si>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</si>
  <si>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</si>
  <si>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</si>
  <si>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</si>
  <si>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</si>
  <si>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</si>
  <si>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</si>
  <si>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</si>
  <si>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</si>
  <si>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</si>
  <si>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</si>
  <si>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</si>
  <si>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</si>
  <si>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</si>
  <si>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</si>
  <si>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</si>
  <si>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</si>
  <si>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</si>
  <si>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</si>
  <si>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</si>
  <si>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</si>
  <si>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</si>
  <si>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</si>
  <si>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</si>
  <si>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</si>
  <si>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</si>
  <si>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</si>
  <si>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</si>
  <si>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</si>
  <si>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</si>
  <si>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</si>
  <si>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</si>
  <si>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</si>
  <si>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</si>
  <si>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</si>
  <si>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</si>
  <si>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</si>
  <si>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</si>
  <si>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</si>
  <si>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</si>
  <si>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</si>
  <si>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</si>
  <si>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</si>
  <si>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</si>
  <si>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</si>
  <si>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</si>
  <si>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</si>
  <si>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</si>
  <si>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</si>
  <si>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</si>
  <si>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</si>
  <si>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</si>
  <si>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</si>
  <si>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</si>
  <si>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</si>
  <si>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</si>
  <si>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</si>
  <si>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</si>
  <si>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</si>
  <si>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</si>
  <si>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</si>
  <si>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</si>
  <si>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</si>
  <si>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</si>
  <si>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</si>
  <si>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</si>
  <si>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</si>
  <si>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</si>
  <si>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</si>
  <si>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</si>
  <si>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</si>
  <si>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</si>
  <si>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</si>
  <si>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</si>
  <si>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</si>
  <si>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</si>
  <si>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</si>
  <si>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</si>
  <si>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</si>
  <si>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</si>
  <si>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</si>
  <si>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</si>
  <si>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</si>
  <si>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</si>
  <si>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</si>
  <si>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</si>
  <si>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</si>
  <si>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</si>
  <si>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</si>
  <si>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</si>
  <si>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</si>
  <si>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</si>
  <si>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</si>
  <si>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</si>
  <si>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</si>
  <si>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</si>
  <si>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</si>
  <si>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</si>
  <si>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</si>
  <si>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</si>
  <si>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</si>
  <si>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</si>
  <si>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</si>
  <si>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</si>
  <si>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</si>
  <si>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</si>
  <si>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</si>
  <si>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</si>
  <si>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</si>
  <si>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</si>
  <si>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</si>
  <si>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</si>
  <si>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</si>
  <si>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</si>
  <si>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</si>
  <si>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</si>
  <si>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</si>
  <si>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</si>
  <si>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</si>
  <si>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</si>
  <si>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</si>
  <si>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</si>
  <si>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</si>
  <si>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</si>
  <si>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</si>
  <si>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</si>
  <si>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</si>
  <si>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</si>
  <si>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</si>
  <si>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</si>
  <si>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</si>
  <si>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</si>
  <si>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</si>
  <si>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</si>
  <si>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</si>
  <si>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</si>
  <si>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</si>
  <si>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</si>
  <si>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</si>
  <si>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</si>
  <si>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</si>
  <si>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</si>
  <si>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</si>
  <si>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</si>
  <si>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</si>
  <si>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</si>
  <si>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</si>
  <si>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</si>
  <si>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</si>
  <si>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</si>
  <si>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</si>
  <si>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</si>
  <si>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</si>
  <si>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</si>
  <si>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</si>
  <si>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</si>
  <si>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</si>
  <si>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</si>
  <si>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</si>
  <si>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</si>
  <si>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</si>
  <si>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</si>
  <si>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</si>
  <si>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</si>
  <si>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</si>
  <si>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</si>
  <si>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</si>
  <si>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</si>
  <si>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</si>
  <si>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</si>
  <si>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</si>
  <si>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</si>
  <si>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</si>
  <si>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</si>
  <si>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</si>
  <si>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</si>
  <si>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</si>
  <si>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</si>
  <si>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</si>
  <si>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</si>
  <si>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</si>
  <si>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</si>
  <si>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</si>
  <si>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</si>
  <si>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</si>
  <si>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</si>
  <si>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</si>
  <si>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</si>
  <si>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</si>
  <si>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</si>
  <si>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</si>
  <si>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</si>
  <si>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</si>
  <si>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</si>
  <si>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</si>
  <si>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</si>
  <si>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</si>
  <si>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</si>
  <si>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</si>
  <si>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</si>
  <si>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</si>
  <si>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</si>
  <si>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</si>
  <si>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</si>
  <si>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</si>
  <si>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</si>
  <si>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</si>
  <si>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</si>
  <si>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</si>
  <si>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</si>
  <si>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</si>
  <si>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</si>
  <si>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</si>
  <si>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</si>
  <si>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</si>
  <si>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</si>
  <si>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</si>
  <si>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</si>
  <si>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</si>
  <si>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</si>
  <si>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</si>
  <si>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</si>
  <si>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</si>
  <si>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</si>
  <si>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</si>
  <si>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</si>
  <si>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</si>
  <si>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</si>
  <si>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</si>
  <si>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</si>
  <si>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</si>
  <si>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</si>
  <si>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</si>
  <si>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</si>
  <si>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</si>
  <si>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</si>
  <si>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</si>
  <si>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</si>
  <si>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</si>
  <si>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</si>
  <si>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</si>
  <si>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</si>
  <si>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</si>
  <si>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</si>
  <si>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</si>
  <si>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</si>
  <si>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</si>
  <si>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</si>
  <si>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</si>
  <si>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</si>
  <si>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</si>
  <si>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</si>
  <si>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</si>
  <si>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</si>
  <si>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</si>
  <si>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</si>
  <si>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</si>
  <si>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</si>
  <si>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</si>
  <si>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</si>
  <si>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</si>
  <si>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</si>
  <si>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</si>
  <si>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</si>
  <si>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</si>
  <si>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</si>
  <si>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</si>
  <si>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</si>
  <si>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</si>
  <si>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</si>
  <si>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</si>
  <si>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</si>
  <si>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</si>
  <si>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</si>
  <si>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</si>
  <si>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</si>
  <si>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</si>
  <si>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</si>
  <si>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</si>
  <si>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</si>
  <si>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</si>
  <si>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</si>
  <si>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</si>
  <si>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</si>
  <si>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</si>
  <si>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</si>
  <si>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</si>
  <si>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</si>
  <si>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</si>
  <si>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</si>
  <si>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</si>
  <si>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</si>
  <si>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</si>
  <si>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</si>
  <si>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</si>
  <si>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</si>
  <si>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</si>
  <si>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</si>
  <si>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</si>
  <si>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</si>
  <si>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</si>
  <si>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</si>
  <si>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</si>
  <si>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</si>
  <si>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</si>
  <si>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</si>
  <si>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</si>
  <si>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</si>
  <si>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</si>
  <si>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</si>
  <si>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</si>
  <si>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</si>
  <si>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</si>
  <si>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</si>
  <si>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</si>
  <si>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</si>
  <si>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</si>
  <si>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</si>
  <si>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</si>
  <si>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</si>
  <si>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</si>
  <si>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</si>
  <si>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</si>
  <si>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</si>
  <si>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</si>
  <si>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</si>
  <si>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</si>
  <si>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</si>
  <si>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</si>
  <si>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</si>
  <si>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</si>
  <si>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</si>
  <si>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</si>
  <si>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</si>
  <si>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</si>
  <si>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</si>
  <si>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</si>
  <si>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</si>
  <si>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</si>
  <si>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</si>
  <si>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</si>
  <si>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</si>
  <si>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</si>
  <si>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</si>
  <si>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</si>
  <si>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</si>
  <si>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</si>
  <si>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</si>
  <si>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</si>
  <si>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</si>
  <si>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</si>
  <si>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</si>
  <si>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</si>
  <si>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</si>
  <si>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</si>
  <si>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</si>
  <si>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</si>
  <si>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</si>
  <si>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</si>
  <si>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</si>
  <si>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</si>
  <si>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</si>
  <si>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</si>
  <si>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</si>
  <si>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</si>
  <si>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</si>
  <si>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</si>
  <si>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</si>
  <si>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</si>
  <si>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</si>
  <si>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</si>
  <si>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</si>
  <si>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</si>
  <si>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</si>
  <si>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</si>
  <si>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</si>
  <si>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</si>
  <si>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</si>
  <si>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</si>
  <si>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</si>
  <si>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</si>
  <si>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</si>
  <si>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</si>
  <si>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</si>
  <si>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</si>
  <si>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</si>
  <si>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</si>
  <si>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</si>
  <si>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</si>
  <si>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</si>
  <si>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</si>
  <si>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</si>
  <si>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</si>
  <si>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</si>
  <si>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</si>
  <si>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</si>
  <si>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</si>
  <si>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</si>
  <si>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</si>
  <si>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</si>
  <si>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</si>
  <si>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</si>
  <si>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</si>
  <si>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</si>
  <si>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</si>
  <si>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</si>
  <si>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</si>
  <si>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</si>
  <si>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</si>
  <si>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</si>
  <si>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</si>
  <si>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</si>
  <si>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</si>
  <si>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</si>
  <si>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</si>
  <si>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</si>
  <si>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</si>
  <si>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</si>
  <si>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</si>
  <si>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</si>
  <si>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</si>
  <si>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</si>
  <si>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</si>
  <si>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</si>
  <si>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</si>
  <si>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</si>
  <si>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</si>
  <si>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</si>
  <si>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</si>
  <si>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</si>
  <si>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</si>
  <si>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</si>
  <si>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</si>
  <si>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</si>
  <si>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</si>
  <si>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</si>
  <si>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</si>
  <si>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</si>
  <si>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</si>
  <si>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</si>
  <si>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</si>
  <si>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</si>
  <si>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</si>
  <si>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</si>
  <si>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</si>
  <si>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</si>
  <si>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</si>
  <si>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</si>
  <si>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</si>
  <si>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</si>
  <si>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</si>
  <si>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</si>
  <si>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</si>
  <si>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</si>
  <si>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</si>
  <si>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</si>
  <si>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</si>
  <si>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</si>
  <si>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</si>
  <si>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</si>
  <si>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</si>
  <si>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</si>
  <si>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</si>
  <si>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</si>
  <si>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</si>
  <si>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</si>
  <si>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</si>
  <si>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</si>
  <si>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</si>
  <si>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</si>
  <si>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</si>
  <si>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</si>
  <si>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</si>
  <si>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</si>
  <si>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</si>
  <si>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</si>
  <si>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</si>
  <si>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</si>
  <si>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</si>
  <si>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</si>
  <si>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</si>
  <si>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</si>
  <si>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</si>
  <si>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</si>
  <si>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</si>
  <si>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</si>
  <si>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</si>
  <si>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</si>
  <si>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</si>
  <si>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</si>
  <si>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</si>
  <si>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</si>
  <si>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</si>
  <si>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</si>
  <si>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</si>
  <si>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</si>
  <si>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</si>
  <si>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</si>
  <si>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</si>
  <si>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</si>
  <si>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</si>
  <si>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</si>
  <si>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</si>
  <si>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</si>
  <si>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</si>
  <si>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</si>
  <si>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</si>
  <si>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</si>
  <si>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</si>
  <si>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</si>
  <si>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</si>
  <si>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</si>
  <si>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</si>
  <si>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</si>
  <si>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</si>
  <si>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</si>
  <si>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</si>
  <si>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</si>
  <si>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</si>
  <si>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</si>
  <si>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</si>
  <si>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</si>
  <si>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</si>
  <si>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</si>
  <si>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</si>
  <si>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</si>
  <si>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</si>
  <si>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</si>
  <si>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</si>
  <si>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</si>
  <si>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</si>
  <si>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</si>
  <si>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</si>
  <si>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</si>
  <si>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</si>
  <si>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</si>
  <si>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</si>
  <si>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</si>
  <si>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</si>
  <si>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</si>
  <si>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</si>
  <si>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</si>
  <si>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</si>
  <si>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</si>
  <si>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</si>
  <si>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</si>
  <si>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</si>
  <si>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</si>
  <si>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</si>
  <si>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</si>
  <si>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</si>
  <si>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</si>
  <si>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</si>
  <si>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</si>
  <si>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</si>
  <si>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</si>
  <si>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</si>
  <si>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</si>
  <si>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</si>
  <si>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</si>
  <si>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</si>
  <si>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</si>
  <si>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</si>
  <si>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</si>
  <si>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</si>
  <si>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</si>
  <si>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</si>
  <si>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</si>
  <si>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</si>
  <si>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</si>
  <si>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</si>
  <si>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</si>
  <si>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</si>
  <si>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</si>
  <si>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</si>
  <si>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</si>
  <si>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</si>
  <si>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</si>
  <si>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</si>
  <si>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</si>
  <si>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</si>
  <si>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</si>
  <si>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</si>
  <si>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</si>
  <si>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</si>
  <si>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</si>
  <si>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</si>
  <si>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</si>
  <si>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</si>
  <si>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</si>
  <si>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</si>
  <si>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</si>
  <si>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</si>
  <si>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</si>
  <si>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</si>
  <si>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</si>
  <si>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</si>
  <si>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</si>
  <si>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</si>
  <si>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</si>
  <si>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</si>
  <si>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</si>
  <si>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</si>
  <si>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</si>
  <si>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</si>
  <si>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</si>
  <si>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</si>
  <si>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</si>
  <si>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</si>
  <si>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</si>
  <si>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</si>
  <si>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</si>
  <si>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</si>
  <si>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</si>
  <si>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</si>
  <si>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</si>
  <si>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</si>
  <si>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</si>
  <si>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</si>
  <si>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</si>
  <si>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</si>
  <si>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</si>
  <si>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</si>
  <si>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</si>
  <si>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</si>
  <si>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</si>
  <si>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</si>
  <si>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</si>
  <si>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</si>
  <si>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</si>
  <si>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</si>
  <si>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</si>
  <si>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</si>
  <si>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</si>
  <si>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</si>
  <si>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</si>
  <si>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</si>
  <si>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</si>
  <si>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</si>
  <si>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</si>
  <si>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</si>
  <si>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</si>
  <si>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</si>
  <si>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</si>
  <si>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</si>
  <si>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</si>
  <si>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</si>
  <si>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</si>
  <si>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</si>
  <si>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</si>
  <si>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</si>
  <si>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</si>
  <si>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</si>
  <si>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</si>
  <si>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</si>
  <si>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</si>
  <si>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</si>
  <si>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</si>
  <si>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</si>
  <si>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</si>
  <si>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</si>
  <si>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</si>
  <si>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</si>
  <si>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</si>
  <si>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</si>
  <si>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</si>
  <si>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</si>
  <si>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</si>
  <si>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</si>
  <si>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</si>
  <si>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</si>
  <si>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</si>
  <si>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</si>
  <si>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</si>
  <si>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</si>
  <si>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</si>
  <si>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</si>
  <si>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</si>
  <si>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</si>
  <si>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</si>
  <si>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</si>
  <si>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</si>
  <si>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</si>
  <si>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</si>
  <si>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</si>
  <si>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</si>
  <si>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</si>
  <si>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</si>
  <si>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</si>
  <si>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</si>
  <si>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</si>
  <si>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</si>
  <si>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</si>
  <si>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</si>
  <si>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</si>
  <si>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</si>
  <si>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</si>
  <si>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</si>
  <si>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</si>
  <si>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</si>
  <si>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</si>
  <si>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</si>
  <si>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</si>
  <si>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</si>
  <si>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</si>
  <si>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</si>
  <si>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</si>
  <si>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</si>
  <si>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</si>
  <si>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</si>
  <si>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</si>
  <si>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</si>
  <si>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</si>
  <si>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</si>
  <si>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</si>
  <si>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</si>
  <si>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</si>
  <si>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</si>
  <si>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</si>
  <si>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</si>
  <si>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</si>
  <si>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</si>
  <si>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</si>
  <si>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</si>
  <si>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</si>
  <si>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</si>
  <si>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</si>
  <si>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</si>
  <si>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</si>
  <si>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</si>
  <si>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</si>
  <si>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</si>
  <si>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</si>
  <si>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</si>
  <si>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</si>
  <si>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</si>
  <si>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</si>
  <si>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</si>
  <si>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</si>
  <si>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</si>
  <si>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</si>
  <si>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</si>
  <si>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</si>
  <si>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</si>
  <si>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</si>
  <si>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</si>
  <si>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</si>
  <si>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</si>
  <si>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</si>
  <si>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</si>
  <si>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</si>
  <si>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</si>
  <si>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</si>
  <si>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</si>
  <si>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</si>
  <si>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</si>
  <si>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</si>
  <si>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</si>
  <si>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</si>
  <si>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</si>
  <si>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</si>
  <si>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</si>
  <si>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</si>
  <si>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</si>
  <si>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</si>
  <si>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</si>
  <si>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</si>
  <si>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</si>
  <si>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</si>
  <si>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</si>
  <si>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</si>
  <si>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</si>
  <si>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</si>
  <si>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</si>
  <si>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</si>
  <si>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</si>
  <si>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</si>
  <si>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</si>
  <si>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</si>
  <si>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</si>
  <si>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</si>
  <si>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</si>
  <si>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</si>
  <si>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</si>
  <si>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</si>
  <si>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</si>
  <si>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</si>
  <si>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</si>
  <si>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</si>
  <si>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</si>
  <si>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</si>
  <si>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</si>
  <si>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</si>
  <si>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</si>
  <si>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</si>
  <si>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</si>
  <si>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</si>
  <si>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</si>
  <si>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</si>
  <si>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</si>
  <si>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</si>
  <si>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</si>
  <si>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</si>
  <si>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</si>
  <si>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</si>
  <si>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</si>
  <si>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</si>
  <si>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</si>
  <si>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</si>
  <si>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</si>
  <si>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</si>
  <si>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</si>
  <si>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</si>
  <si>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</si>
  <si>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</si>
  <si>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</si>
  <si>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</si>
  <si>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</si>
  <si>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</si>
  <si>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</si>
  <si>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</si>
  <si>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</si>
  <si>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</si>
  <si>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</si>
  <si>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</si>
  <si>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</si>
  <si>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</si>
  <si>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</si>
  <si>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</si>
  <si>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</si>
  <si>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</si>
  <si>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</si>
  <si>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</si>
  <si>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</si>
  <si>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</si>
  <si>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</si>
  <si>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</si>
  <si>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</si>
  <si>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</si>
  <si>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</si>
  <si>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</si>
  <si>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</si>
  <si>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</si>
  <si>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</si>
  <si>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</si>
  <si>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</si>
  <si>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</si>
  <si>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</si>
  <si>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</si>
  <si>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</si>
  <si>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</si>
  <si>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</si>
  <si>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</si>
  <si>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</si>
  <si>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</si>
  <si>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</si>
  <si>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</si>
  <si>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</si>
  <si>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</si>
  <si>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</si>
  <si>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</si>
  <si>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</si>
  <si>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</si>
  <si>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</si>
  <si>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</si>
  <si>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</si>
  <si>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</si>
  <si>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</si>
  <si>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</si>
  <si>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</si>
  <si>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</si>
  <si>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</si>
  <si>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</si>
  <si>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</si>
  <si>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</si>
  <si>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</si>
  <si>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</si>
  <si>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</si>
  <si>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</si>
  <si>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</si>
  <si>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</si>
  <si>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</si>
  <si>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</si>
  <si>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</si>
  <si>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</si>
  <si>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</si>
  <si>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</si>
  <si>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</si>
  <si>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</si>
  <si>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</si>
  <si>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</si>
  <si>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</si>
  <si>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</si>
  <si>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</si>
  <si>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</si>
  <si>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</si>
  <si>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</si>
  <si>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</si>
  <si>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</si>
  <si>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</si>
  <si>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</si>
  <si>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</si>
  <si>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</si>
  <si>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</si>
  <si>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</si>
  <si>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</si>
  <si>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</si>
  <si>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</si>
  <si>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</si>
  <si>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</si>
  <si>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</si>
  <si>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</si>
  <si>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</si>
  <si>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</si>
  <si>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</si>
  <si>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</si>
  <si>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</si>
  <si>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</si>
  <si>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</si>
  <si>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</si>
  <si>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</si>
  <si>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</si>
  <si>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</si>
  <si>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</si>
  <si>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</si>
  <si>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</si>
  <si>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</si>
  <si>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</si>
  <si>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</si>
  <si>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</si>
  <si>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</si>
  <si>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</si>
  <si>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</si>
  <si>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</si>
  <si>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</si>
  <si>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</si>
  <si>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</si>
  <si>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</si>
  <si>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</si>
  <si>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</si>
  <si>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</si>
  <si>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</si>
  <si>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</si>
  <si>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</si>
  <si>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</si>
  <si>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</si>
  <si>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</si>
  <si>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</si>
  <si>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</si>
  <si>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</si>
  <si>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</si>
  <si>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</si>
  <si>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</si>
  <si>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</si>
  <si>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</si>
  <si>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</si>
  <si>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</si>
  <si>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</si>
  <si>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</si>
  <si>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</si>
  <si>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</si>
  <si>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</si>
  <si>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</si>
  <si>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</si>
  <si>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</si>
  <si>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</si>
  <si>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</si>
  <si>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</si>
  <si>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</si>
  <si>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</si>
  <si>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</si>
  <si>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</si>
  <si>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</si>
  <si>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</si>
  <si>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</si>
  <si>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</si>
  <si>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</si>
  <si>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</si>
  <si>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</si>
  <si>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</si>
  <si>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</si>
  <si>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</si>
  <si>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</si>
  <si>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</si>
  <si>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</si>
  <si>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</si>
  <si>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</si>
  <si>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</si>
  <si>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</si>
  <si>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</si>
  <si>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</si>
  <si>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</si>
  <si>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</si>
  <si>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</si>
  <si>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</si>
  <si>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</si>
  <si>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</si>
  <si>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</si>
  <si>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</si>
  <si>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</si>
  <si>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</si>
  <si>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</si>
  <si>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</si>
  <si>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</si>
  <si>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</si>
  <si>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</si>
  <si>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</si>
  <si>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</si>
  <si>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</si>
  <si>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</si>
  <si>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</si>
  <si>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</si>
  <si>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</si>
  <si>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</si>
  <si>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</si>
  <si>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</si>
  <si>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</si>
  <si>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</si>
  <si>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</si>
  <si>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</si>
  <si>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</si>
  <si>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</si>
  <si>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</si>
  <si>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</si>
  <si>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</si>
  <si>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</si>
  <si>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</si>
  <si>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</si>
  <si>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</si>
  <si>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</si>
  <si>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</si>
  <si>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</si>
  <si>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</si>
  <si>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</si>
  <si>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</si>
  <si>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</si>
  <si>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</si>
  <si>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</si>
  <si>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</si>
  <si>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</si>
  <si>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</si>
  <si>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</si>
  <si>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</si>
  <si>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</si>
  <si>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</si>
  <si>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</si>
  <si>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</si>
  <si>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</si>
  <si>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</si>
  <si>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</si>
  <si>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</si>
  <si>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</si>
  <si>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</si>
  <si>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</si>
  <si>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</si>
  <si>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</si>
  <si>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</si>
  <si>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</si>
  <si>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</si>
  <si>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</si>
  <si>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</si>
  <si>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</si>
  <si>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</si>
  <si>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</si>
  <si>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</si>
  <si>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</si>
  <si>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</si>
  <si>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</si>
  <si>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</si>
  <si>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</si>
  <si>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</si>
  <si>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</si>
  <si>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</si>
  <si>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</si>
  <si>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</si>
  <si>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</si>
  <si>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</si>
  <si>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</si>
  <si>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</si>
  <si>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</si>
  <si>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</si>
  <si>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</si>
  <si>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</si>
  <si>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</si>
  <si>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</si>
  <si>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</si>
  <si>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</si>
  <si>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</si>
  <si>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</si>
  <si>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</si>
  <si>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</si>
  <si>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</si>
  <si>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</si>
  <si>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</si>
  <si>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</si>
  <si>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</si>
  <si>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</si>
  <si>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</si>
  <si>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</si>
  <si>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</si>
  <si>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</si>
  <si>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</si>
  <si>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</si>
  <si>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</si>
  <si>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</si>
  <si>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</si>
  <si>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</si>
  <si>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</si>
  <si>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</si>
  <si>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</si>
  <si>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</si>
  <si>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</si>
  <si>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</si>
  <si>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</si>
  <si>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</si>
  <si>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</si>
  <si>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</si>
  <si>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</si>
  <si>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</si>
  <si>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</si>
  <si>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</si>
  <si>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</si>
  <si>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</si>
  <si>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</si>
  <si>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</si>
  <si>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</si>
  <si>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</si>
  <si>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</si>
  <si>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</si>
  <si>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</si>
  <si>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</si>
  <si>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</si>
  <si>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</si>
  <si>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</si>
  <si>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</si>
  <si>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</si>
  <si>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</si>
  <si>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</si>
  <si>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</si>
  <si>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</si>
  <si>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</si>
  <si>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</si>
  <si>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</si>
  <si>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</si>
  <si>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</si>
  <si>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</si>
  <si>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</si>
  <si>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</si>
  <si>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</si>
  <si>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</si>
  <si>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</si>
  <si>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</si>
  <si>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</si>
  <si>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</si>
  <si>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</si>
  <si>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</si>
  <si>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</si>
  <si>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</si>
  <si>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</si>
  <si>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</si>
  <si>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</si>
  <si>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</si>
  <si>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</si>
  <si>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</si>
  <si>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</si>
  <si>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</si>
  <si>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</si>
  <si>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</si>
  <si>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</si>
  <si>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</si>
  <si>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</si>
  <si>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</si>
  <si>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</si>
  <si>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</si>
  <si>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</si>
  <si>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</si>
  <si>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</si>
  <si>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</si>
  <si>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</si>
  <si>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</si>
  <si>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</si>
  <si>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</si>
  <si>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</si>
  <si>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</si>
  <si>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</si>
  <si>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</si>
  <si>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</si>
  <si>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</si>
  <si>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</si>
  <si>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</si>
  <si>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</si>
  <si>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</si>
  <si>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</si>
  <si>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</si>
  <si>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</si>
  <si>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</si>
  <si>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</si>
  <si>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</si>
  <si>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</si>
  <si>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</si>
  <si>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</si>
  <si>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</si>
  <si>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</si>
  <si>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</si>
  <si>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</si>
  <si>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</si>
  <si>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</si>
  <si>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</si>
  <si>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</si>
  <si>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</si>
  <si>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</si>
  <si>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</si>
  <si>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</si>
  <si>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</si>
  <si>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</si>
  <si>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</si>
  <si>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</si>
  <si>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</si>
  <si>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</si>
  <si>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</si>
  <si>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</si>
  <si>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</si>
  <si>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</si>
  <si>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</si>
  <si>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</si>
  <si>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</si>
  <si>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</si>
  <si>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</si>
  <si>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</si>
  <si>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</si>
  <si>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</si>
  <si>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</si>
  <si>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</si>
  <si>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</si>
  <si>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</si>
  <si>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</si>
  <si>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</si>
  <si>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</si>
  <si>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</si>
  <si>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</si>
  <si>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</si>
  <si>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</si>
  <si>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</si>
  <si>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</si>
  <si>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</si>
  <si>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</si>
  <si>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</si>
  <si>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</si>
  <si>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</si>
  <si>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</si>
  <si>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</si>
  <si>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</si>
  <si>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</si>
  <si>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</si>
  <si>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</si>
  <si>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</si>
  <si>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</si>
  <si>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</si>
  <si>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</si>
  <si>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</si>
  <si>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</si>
  <si>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</si>
  <si>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</si>
  <si>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</si>
  <si>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</si>
  <si>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</si>
  <si>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</si>
  <si>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</si>
  <si>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</si>
  <si>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</si>
  <si>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</si>
  <si>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</si>
  <si>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</si>
  <si>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</si>
  <si>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</si>
  <si>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</si>
  <si>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</si>
  <si>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</si>
  <si>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</si>
  <si>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</si>
  <si>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</si>
  <si>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</si>
  <si>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</si>
  <si>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</si>
  <si>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</si>
  <si>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</si>
  <si>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</si>
  <si>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</si>
  <si>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</si>
  <si>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</si>
  <si>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</si>
  <si>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</si>
  <si>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</si>
  <si>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</si>
  <si>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</si>
  <si>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</si>
  <si>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</si>
  <si>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</si>
  <si>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</si>
  <si>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</si>
  <si>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</si>
  <si>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</si>
  <si>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</si>
  <si>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</si>
  <si>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</si>
  <si>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</si>
  <si>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</si>
  <si>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</si>
  <si>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</si>
  <si>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</si>
  <si>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</si>
  <si>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</si>
  <si>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</si>
  <si>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</si>
  <si>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</si>
  <si>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</si>
  <si>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</si>
  <si>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</si>
  <si>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</si>
  <si>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</si>
  <si>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</si>
  <si>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</si>
  <si>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</si>
  <si>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</si>
  <si>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</si>
  <si>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</si>
  <si>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</si>
  <si>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</si>
  <si>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</si>
  <si>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</si>
  <si>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</si>
  <si>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</si>
  <si>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</si>
  <si>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</si>
  <si>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</si>
  <si>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</si>
  <si>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</si>
  <si>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</si>
  <si>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</si>
  <si>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</si>
  <si>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</si>
  <si>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</si>
  <si>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</si>
  <si>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</si>
  <si>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</si>
  <si>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</si>
  <si>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</si>
  <si>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</si>
  <si>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</si>
  <si>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</si>
  <si>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</si>
  <si>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</si>
  <si>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</si>
  <si>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</si>
  <si>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</si>
  <si>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</si>
  <si>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</si>
  <si>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</si>
  <si>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</si>
  <si>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</si>
  <si>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</si>
  <si>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</si>
  <si>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</si>
  <si>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</si>
  <si>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</si>
  <si>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</si>
  <si>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</si>
  <si>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</si>
  <si>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</si>
  <si>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</si>
  <si>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</si>
  <si>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</si>
  <si>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</si>
  <si>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</si>
  <si>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</si>
  <si>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</si>
  <si>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</si>
  <si>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</si>
  <si>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</si>
  <si>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</si>
  <si>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</si>
  <si>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</si>
  <si>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</si>
  <si>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</si>
  <si>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</si>
  <si>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</si>
  <si>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</si>
  <si>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</si>
  <si>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</si>
  <si>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</si>
  <si>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</si>
  <si>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</si>
  <si>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</si>
  <si>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</si>
  <si>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</si>
  <si>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</si>
  <si>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</si>
  <si>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</si>
  <si>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</si>
  <si>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</si>
  <si>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</si>
  <si>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</si>
  <si>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</si>
  <si>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</si>
  <si>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</si>
  <si>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</si>
  <si>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</si>
  <si>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</si>
  <si>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</si>
  <si>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</si>
  <si>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</si>
  <si>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</si>
  <si>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</si>
  <si>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</si>
  <si>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</si>
  <si>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</si>
  <si>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</si>
  <si>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</si>
  <si>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</si>
  <si>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</si>
  <si>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</si>
  <si>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</si>
  <si>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</si>
  <si>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</si>
  <si>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</si>
  <si>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</si>
  <si>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</si>
  <si>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</si>
  <si>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</si>
  <si>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</si>
  <si>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</si>
  <si>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</si>
  <si>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</si>
  <si>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</si>
  <si>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</si>
  <si>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</si>
  <si>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</si>
  <si>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</si>
  <si>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</si>
  <si>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</si>
  <si>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</si>
  <si>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</si>
  <si>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</si>
  <si>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</si>
  <si>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</si>
  <si>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</si>
  <si>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</si>
  <si>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</si>
  <si>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</si>
  <si>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</si>
  <si>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</si>
  <si>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</si>
  <si>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</si>
  <si>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</si>
  <si>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</si>
  <si>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</si>
  <si>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</si>
  <si>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</si>
  <si>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</si>
  <si>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</si>
  <si>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</si>
  <si>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</si>
  <si>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</si>
  <si>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</si>
  <si>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</si>
  <si>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</si>
  <si>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</si>
  <si>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</si>
  <si>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</si>
  <si>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</si>
  <si>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</si>
  <si>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</si>
  <si>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</si>
  <si>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</si>
  <si>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</si>
  <si>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</si>
  <si>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</si>
  <si>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</si>
  <si>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</si>
  <si>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</si>
  <si>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</si>
  <si>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</si>
  <si>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</si>
  <si>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</si>
  <si>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</si>
  <si>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</si>
  <si>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</si>
  <si>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</si>
  <si>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</si>
  <si>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</si>
  <si>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</si>
  <si>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</si>
  <si>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</si>
  <si>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</si>
  <si>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</si>
  <si>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</si>
  <si>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</si>
  <si>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</si>
  <si>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</si>
  <si>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</si>
  <si>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</si>
  <si>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</si>
  <si>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</si>
  <si>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</si>
  <si>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</si>
  <si>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</si>
  <si>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</si>
  <si>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</si>
  <si>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</si>
  <si>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</si>
  <si>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</si>
  <si>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</si>
  <si>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</si>
  <si>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</si>
  <si>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</si>
  <si>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</si>
  <si>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</si>
  <si>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</si>
  <si>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</si>
  <si>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</si>
  <si>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</si>
  <si>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</si>
  <si>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</si>
  <si>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</si>
  <si>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</si>
  <si>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</si>
  <si>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</si>
  <si>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</si>
  <si>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</si>
  <si>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</si>
  <si>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</si>
  <si>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</si>
  <si>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</si>
  <si>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</si>
  <si>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</si>
  <si>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</si>
  <si>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</si>
  <si>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</si>
  <si>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</si>
  <si>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</si>
  <si>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</si>
  <si>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</si>
  <si>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</si>
  <si>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</si>
  <si>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</si>
  <si>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</si>
  <si>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</si>
  <si>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</si>
  <si>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</si>
  <si>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</si>
  <si>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</si>
  <si>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</si>
  <si>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</si>
  <si>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</si>
  <si>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</si>
  <si>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</si>
  <si>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</si>
  <si>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</si>
  <si>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</si>
  <si>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</si>
  <si>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</si>
  <si>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</si>
  <si>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</si>
  <si>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</si>
  <si>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</si>
  <si>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</si>
  <si>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</si>
  <si>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</si>
  <si>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</si>
  <si>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</si>
  <si>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</si>
  <si>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</si>
  <si>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</si>
  <si>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</si>
  <si>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</si>
  <si>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</si>
  <si>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</si>
  <si>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</si>
  <si>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</si>
  <si>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</si>
  <si>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</si>
  <si>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</si>
  <si>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</si>
  <si>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</si>
  <si>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</si>
  <si>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</si>
  <si>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</si>
  <si>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</si>
  <si>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</si>
  <si>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</si>
  <si>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</si>
  <si>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</si>
  <si>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</si>
  <si>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</si>
  <si>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</si>
  <si>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</si>
  <si>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</si>
  <si>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</si>
  <si>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</si>
  <si>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</si>
  <si>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</si>
  <si>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</si>
  <si>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</si>
  <si>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</si>
  <si>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</si>
  <si>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</si>
  <si>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</si>
  <si>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</si>
  <si>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</si>
  <si>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</si>
  <si>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</si>
  <si>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</si>
  <si>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</si>
  <si>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</si>
  <si>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</si>
  <si>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</si>
  <si>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</si>
  <si>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</si>
  <si>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</si>
  <si>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</si>
  <si>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</si>
  <si>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</si>
  <si>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</si>
  <si>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</si>
  <si>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</si>
  <si>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</si>
  <si>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</si>
  <si>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</si>
  <si>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</si>
  <si>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</si>
  <si>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</si>
  <si>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</si>
  <si>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</si>
  <si>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</si>
  <si>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</si>
  <si>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</si>
  <si>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</si>
  <si>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</si>
  <si>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</si>
  <si>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</si>
  <si>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</si>
  <si>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</si>
  <si>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</si>
  <si>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</si>
  <si>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</si>
  <si>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</si>
  <si>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</si>
  <si>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</si>
  <si>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</si>
  <si>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</si>
  <si>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</si>
  <si>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</si>
  <si>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</si>
  <si>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</si>
  <si>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</si>
  <si>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</si>
  <si>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</si>
  <si>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</si>
  <si>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</si>
  <si>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</si>
  <si>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</si>
  <si>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</si>
  <si>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</si>
  <si>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</si>
  <si>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</si>
  <si>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</si>
  <si>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</si>
  <si>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</si>
  <si>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</si>
  <si>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</si>
  <si>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</si>
  <si>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</si>
  <si>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</si>
  <si>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</si>
  <si>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</si>
  <si>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</si>
  <si>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</si>
  <si>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</si>
  <si>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</si>
  <si>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</si>
  <si>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</si>
  <si>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</si>
  <si>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</si>
  <si>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</si>
  <si>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</si>
  <si>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</si>
  <si>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</si>
  <si>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</si>
  <si>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</si>
  <si>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</si>
  <si>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</si>
  <si>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</si>
  <si>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</si>
  <si>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</si>
  <si>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</si>
  <si>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</si>
  <si>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</si>
  <si>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</si>
  <si>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</si>
  <si>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</si>
  <si>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</si>
  <si>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</si>
  <si>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</si>
  <si>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</si>
  <si>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</si>
  <si>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</si>
  <si>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</si>
  <si>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</si>
  <si>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</si>
  <si>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</si>
  <si>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</si>
  <si>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</si>
  <si>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</si>
  <si>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</si>
  <si>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</si>
  <si>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</si>
  <si>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</si>
  <si>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</si>
  <si>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</si>
  <si>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</si>
  <si>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</si>
  <si>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</si>
  <si>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</si>
  <si>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</si>
  <si>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</si>
  <si>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</si>
  <si>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</si>
  <si>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</si>
  <si>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</si>
  <si>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</si>
  <si>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</si>
  <si>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</si>
  <si>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</si>
  <si>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</si>
  <si>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</si>
  <si>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</si>
  <si>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</si>
  <si>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</si>
  <si>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</si>
  <si>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</si>
  <si>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</si>
  <si>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</si>
  <si>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</si>
  <si>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</si>
  <si>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</si>
  <si>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</si>
  <si>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</si>
  <si>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</si>
  <si>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</si>
  <si>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</si>
  <si>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</si>
  <si>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</si>
  <si>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</si>
  <si>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</si>
  <si>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</si>
  <si>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</si>
  <si>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</si>
  <si>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</si>
  <si>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</si>
  <si>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</si>
  <si>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</si>
  <si>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</si>
  <si>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</si>
  <si>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</si>
  <si>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</si>
  <si>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</si>
  <si>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</si>
  <si>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</si>
  <si>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</si>
  <si>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</si>
  <si>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</si>
  <si>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</si>
  <si>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</si>
  <si>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</si>
  <si>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</si>
  <si>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</si>
  <si>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</si>
  <si>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</si>
  <si>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</si>
  <si>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</si>
  <si>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</si>
  <si>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</si>
  <si>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</si>
  <si>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</si>
  <si>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</si>
  <si>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</si>
  <si>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</si>
  <si>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</si>
  <si>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</si>
  <si>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</si>
  <si>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</si>
  <si>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</si>
  <si>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</si>
  <si>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</si>
  <si>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</si>
  <si>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</si>
  <si>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</si>
  <si>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</si>
  <si>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</si>
  <si>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</si>
  <si>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</si>
  <si>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</si>
  <si>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</si>
  <si>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</si>
  <si>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</si>
  <si>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</si>
  <si>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</si>
  <si>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</si>
  <si>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</si>
  <si>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</si>
  <si>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</si>
  <si>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</si>
  <si>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</si>
  <si>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</si>
  <si>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</si>
  <si>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</si>
  <si>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</si>
  <si>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</si>
  <si>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</si>
  <si>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</si>
  <si>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</si>
  <si>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</si>
  <si>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</si>
  <si>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</si>
  <si>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</si>
  <si>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</si>
  <si>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</si>
  <si>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</si>
  <si>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</si>
  <si>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</si>
  <si>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</si>
  <si>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</si>
  <si>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</si>
  <si>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</si>
  <si>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</si>
  <si>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</si>
  <si>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</si>
  <si>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</si>
  <si>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</si>
  <si>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</si>
  <si>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</si>
  <si>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</si>
  <si>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</si>
  <si>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</si>
  <si>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</si>
  <si>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</si>
  <si>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</si>
  <si>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</si>
  <si>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</si>
  <si>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</si>
  <si>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</si>
  <si>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</si>
  <si>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</si>
  <si>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</si>
  <si>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</si>
  <si>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</si>
  <si>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</si>
  <si>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</si>
  <si>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</si>
  <si>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</si>
  <si>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</si>
  <si>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</si>
  <si>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</si>
  <si>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</si>
  <si>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</si>
  <si>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</si>
  <si>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</si>
  <si>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</si>
  <si>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</si>
  <si>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</si>
  <si>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</si>
  <si>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</si>
  <si>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</si>
  <si>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</si>
  <si>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</si>
  <si>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</si>
  <si>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</si>
  <si>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</si>
  <si>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</si>
  <si>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</si>
  <si>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</si>
  <si>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</si>
  <si>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</si>
  <si>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</si>
  <si>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</si>
  <si>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</si>
  <si>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</si>
  <si>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</si>
  <si>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</si>
  <si>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</si>
  <si>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</si>
  <si>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</si>
  <si>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</si>
  <si>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</si>
  <si>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</si>
  <si>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</si>
  <si>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</si>
  <si>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</si>
  <si>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</si>
  <si>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</si>
  <si>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</si>
  <si>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</si>
  <si>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</si>
  <si>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</si>
  <si>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</si>
  <si>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</si>
  <si>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</si>
  <si>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</si>
  <si>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</si>
  <si>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</si>
  <si>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</si>
  <si>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</si>
  <si>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</si>
  <si>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</si>
  <si>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</si>
  <si>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</si>
  <si>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</si>
  <si>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</si>
  <si>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</si>
  <si>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</si>
  <si>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</si>
  <si>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</si>
  <si>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</si>
  <si>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</si>
  <si>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</si>
  <si>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</si>
  <si>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</si>
  <si>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</si>
  <si>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</si>
  <si>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</si>
  <si>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</si>
  <si>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</si>
  <si>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</si>
  <si>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</si>
  <si>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</si>
  <si>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</si>
  <si>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</si>
  <si>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</si>
  <si>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</si>
  <si>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</si>
  <si>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</si>
  <si>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</si>
  <si>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</si>
  <si>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</si>
  <si>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</si>
  <si>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</si>
  <si>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</si>
  <si>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</si>
  <si>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</si>
  <si>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</si>
  <si>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</si>
  <si>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</si>
  <si>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</si>
  <si>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</si>
  <si>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</si>
  <si>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</si>
  <si>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</si>
  <si>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</si>
  <si>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</si>
  <si>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</si>
  <si>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</si>
  <si>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</si>
  <si>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</si>
  <si>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</si>
  <si>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</si>
  <si>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</si>
  <si>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</si>
  <si>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</si>
  <si>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</si>
  <si>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</si>
  <si>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</si>
  <si>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</si>
  <si>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</si>
  <si>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</si>
  <si>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</si>
  <si>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</si>
  <si>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</si>
  <si>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</si>
  <si>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</si>
  <si>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</si>
  <si>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</si>
  <si>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</si>
  <si>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</si>
  <si>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</si>
  <si>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</si>
  <si>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</si>
  <si>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</si>
  <si>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</si>
  <si>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</si>
  <si>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</si>
  <si>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</si>
  <si>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</si>
  <si>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</si>
  <si>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</si>
  <si>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</si>
  <si>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</si>
  <si>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</si>
  <si>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</si>
  <si>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</si>
  <si>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</si>
  <si>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</si>
  <si>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</si>
  <si>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</si>
  <si>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</si>
  <si>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</si>
  <si>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</si>
  <si>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</si>
  <si>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</si>
  <si>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</si>
  <si>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</si>
  <si>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</si>
  <si>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</si>
  <si>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</si>
  <si>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</si>
  <si>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</si>
  <si>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</si>
  <si>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</si>
  <si>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</si>
  <si>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</si>
  <si>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</si>
  <si>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</si>
  <si>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</si>
  <si>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</si>
  <si>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</si>
  <si>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</si>
  <si>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</si>
  <si>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</si>
  <si>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</si>
  <si>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</si>
  <si>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</si>
  <si>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</si>
  <si>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</si>
  <si>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</si>
  <si>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</si>
  <si>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</si>
  <si>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</si>
  <si>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</si>
  <si>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</si>
  <si>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</si>
  <si>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</si>
  <si>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</si>
  <si>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</si>
  <si>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</si>
  <si>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</si>
  <si>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</si>
  <si>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</si>
  <si>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</si>
  <si>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</si>
  <si>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</si>
  <si>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</si>
  <si>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</si>
  <si>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</si>
  <si>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</si>
  <si>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</si>
  <si>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</si>
  <si>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</si>
  <si>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</si>
  <si>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</si>
  <si>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</si>
  <si>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</si>
  <si>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</si>
  <si>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</si>
  <si>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</si>
  <si>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</si>
  <si>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</si>
  <si>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</si>
  <si>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</si>
  <si>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</si>
  <si>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</si>
  <si>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</si>
  <si>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</si>
  <si>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</si>
  <si>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</si>
  <si>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</si>
  <si>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</si>
  <si>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</si>
  <si>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</si>
  <si>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</si>
  <si>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</si>
  <si>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</si>
  <si>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</si>
  <si>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</si>
  <si>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</si>
  <si>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</si>
  <si>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</si>
  <si>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</si>
  <si>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</si>
  <si>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</si>
  <si>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</si>
  <si>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</si>
  <si>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</si>
  <si>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</si>
  <si>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</si>
  <si>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</si>
  <si>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</si>
  <si>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</si>
  <si>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</si>
  <si>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</si>
  <si>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</si>
  <si>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</si>
  <si>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</si>
  <si>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</si>
  <si>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</si>
  <si>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</si>
  <si>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</si>
  <si>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</si>
  <si>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</si>
  <si>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</si>
  <si>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</si>
  <si>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</si>
  <si>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</si>
  <si>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</si>
  <si>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</si>
  <si>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</si>
  <si>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</si>
  <si>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</si>
  <si>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</si>
  <si>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</si>
  <si>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</si>
  <si>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</si>
  <si>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</si>
  <si>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</si>
  <si>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</si>
  <si>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</si>
  <si>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</si>
  <si>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</si>
  <si>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</si>
  <si>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</si>
  <si>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</si>
  <si>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</si>
  <si>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</si>
  <si>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</si>
  <si>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</si>
  <si>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</si>
  <si>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</si>
  <si>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</si>
  <si>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</si>
  <si>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</si>
  <si>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</si>
  <si>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</si>
  <si>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</si>
  <si>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</si>
  <si>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</si>
  <si>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</si>
  <si>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</si>
  <si>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</si>
  <si>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</si>
  <si>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</si>
  <si>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</si>
  <si>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</si>
  <si>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</si>
  <si>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</si>
  <si>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</si>
  <si>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</si>
  <si>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</si>
  <si>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</si>
  <si>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</si>
  <si>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</si>
  <si>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</si>
  <si>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</si>
  <si>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</si>
  <si>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</si>
  <si>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</si>
  <si>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</si>
  <si>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</si>
  <si>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</si>
  <si>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</si>
  <si>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</si>
  <si>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</si>
  <si>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</si>
  <si>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</si>
  <si>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</si>
  <si>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</si>
  <si>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</si>
  <si>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</si>
  <si>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</si>
  <si>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</si>
  <si>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</si>
  <si>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</si>
  <si>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</si>
  <si>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</si>
  <si>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</si>
  <si>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</si>
  <si>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</si>
  <si>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</si>
  <si>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</si>
  <si>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</si>
  <si>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</si>
  <si>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</si>
  <si>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</si>
  <si>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</si>
  <si>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</si>
  <si>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</si>
  <si>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</si>
  <si>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</si>
  <si>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</si>
  <si>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</si>
  <si>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</si>
  <si>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</si>
  <si>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</si>
  <si>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</si>
  <si>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</si>
  <si>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</si>
  <si>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</si>
  <si>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</si>
  <si>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</si>
  <si>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</si>
  <si>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</si>
  <si>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</si>
  <si>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</si>
  <si>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</si>
  <si>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</si>
  <si>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</si>
  <si>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</si>
  <si>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</si>
  <si>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</si>
  <si>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</si>
  <si>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</si>
  <si>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</si>
  <si>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</si>
  <si>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</si>
  <si>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</si>
  <si>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</si>
  <si>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</si>
  <si>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</si>
  <si>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</si>
  <si>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</si>
  <si>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</si>
  <si>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</si>
  <si>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</si>
  <si>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</si>
  <si>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</si>
  <si>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</si>
  <si>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</si>
  <si>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</si>
  <si>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</si>
  <si>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</si>
  <si>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</si>
  <si>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</si>
  <si>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</si>
  <si>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</si>
  <si>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</si>
  <si>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</si>
  <si>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</si>
  <si>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</si>
  <si>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</si>
  <si>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</si>
  <si>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</si>
  <si>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</si>
  <si>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</si>
  <si>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</si>
  <si>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</si>
  <si>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</si>
  <si>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</si>
  <si>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</si>
  <si>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</si>
  <si>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</si>
  <si>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</si>
  <si>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</si>
  <si>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</si>
  <si>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</si>
  <si>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</si>
  <si>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</si>
  <si>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</si>
  <si>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</si>
  <si>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</si>
  <si>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</si>
  <si>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</si>
  <si>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</si>
  <si>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</si>
  <si>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</si>
  <si>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</si>
  <si>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</si>
  <si>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</si>
  <si>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</si>
  <si>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</si>
  <si>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</si>
  <si>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</si>
  <si>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</si>
  <si>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</si>
  <si>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</si>
  <si>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</si>
  <si>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</si>
  <si>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</si>
  <si>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</si>
  <si>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</si>
  <si>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</si>
  <si>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</si>
  <si>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</si>
  <si>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</si>
  <si>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</si>
  <si>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</si>
  <si>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</si>
  <si>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</si>
  <si>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</si>
  <si>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</si>
  <si>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</si>
  <si>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</si>
  <si>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</si>
  <si>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</si>
  <si>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</si>
  <si>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</si>
  <si>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</si>
  <si>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</si>
  <si>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</si>
  <si>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</si>
  <si>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</si>
  <si>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</si>
  <si>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</si>
  <si>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</si>
  <si>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</si>
  <si>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</si>
  <si>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</si>
  <si>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</si>
  <si>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</si>
  <si>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</si>
  <si>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</si>
  <si>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</si>
  <si>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</si>
  <si>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</si>
  <si>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</si>
  <si>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</si>
  <si>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</si>
  <si>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</si>
  <si>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</si>
  <si>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</si>
  <si>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</si>
  <si>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</si>
  <si>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</si>
  <si>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</si>
  <si>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</si>
  <si>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</si>
  <si>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</si>
  <si>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</si>
  <si>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</si>
  <si>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</si>
  <si>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</si>
  <si>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</si>
  <si>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</si>
  <si>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</si>
  <si>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</si>
  <si>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</si>
  <si>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</si>
  <si>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</si>
  <si>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</si>
  <si>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</si>
  <si>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</si>
  <si>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</si>
  <si>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</si>
  <si>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</si>
  <si>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</si>
  <si>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</si>
  <si>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</si>
  <si>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</si>
  <si>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</si>
  <si>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</si>
  <si>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</si>
  <si>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</si>
  <si>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</si>
  <si>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</si>
  <si>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</si>
  <si>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</si>
  <si>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</si>
  <si>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</si>
  <si>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</si>
  <si>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</si>
  <si>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</si>
  <si>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</si>
  <si>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</si>
  <si>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</si>
  <si>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</si>
  <si>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</si>
  <si>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</si>
  <si>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</si>
  <si>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</si>
  <si>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</si>
  <si>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</si>
  <si>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</si>
  <si>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</si>
  <si>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</si>
  <si>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</si>
  <si>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</si>
  <si>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</si>
  <si>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</si>
  <si>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</si>
  <si>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</si>
  <si>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</si>
  <si>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</si>
  <si>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</si>
  <si>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</si>
  <si>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</si>
  <si>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</si>
  <si>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</si>
  <si>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</si>
  <si>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</si>
  <si>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</si>
  <si>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</si>
  <si>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</si>
  <si>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</si>
  <si>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</si>
  <si>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</si>
  <si>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</si>
  <si>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</si>
  <si>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</si>
  <si>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</si>
  <si>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</si>
  <si>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</si>
  <si>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</si>
  <si>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</si>
  <si>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</si>
  <si>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</si>
  <si>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</si>
  <si>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</si>
  <si>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</si>
  <si>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</si>
  <si>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</si>
  <si>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</si>
  <si>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</si>
  <si>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</si>
  <si>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</si>
  <si>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</si>
  <si>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</si>
  <si>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</si>
  <si>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</si>
  <si>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</si>
  <si>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</si>
  <si>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</si>
  <si>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</si>
  <si>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</si>
  <si>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</si>
  <si>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</si>
  <si>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</si>
  <si>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</si>
  <si>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</si>
  <si>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</si>
  <si>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</si>
  <si>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</si>
  <si>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</si>
  <si>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</si>
  <si>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</si>
  <si>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</si>
  <si>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</si>
  <si>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</si>
  <si>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</si>
  <si>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</si>
  <si>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</si>
  <si>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</si>
  <si>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</si>
  <si>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</si>
  <si>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</si>
  <si>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</si>
  <si>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</si>
  <si>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</si>
  <si>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</si>
  <si>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</si>
  <si>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</si>
  <si>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</si>
  <si>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</si>
  <si>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</si>
  <si>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</si>
  <si>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</si>
  <si>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</si>
  <si>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</si>
  <si>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</si>
  <si>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</si>
  <si>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</si>
  <si>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</si>
  <si>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</si>
  <si>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</si>
  <si>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</si>
  <si>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</si>
  <si>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</si>
  <si>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</si>
  <si>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</si>
  <si>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</si>
  <si>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</si>
  <si>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</si>
  <si>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</si>
  <si>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</si>
  <si>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</si>
  <si>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</si>
  <si>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</si>
  <si>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</si>
  <si>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</si>
  <si>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</si>
  <si>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</si>
  <si>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</si>
  <si>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</si>
  <si>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</si>
  <si>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</si>
  <si>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</si>
  <si>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</si>
  <si>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</si>
  <si>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</si>
  <si>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</si>
  <si>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</si>
  <si>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</si>
  <si>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</si>
  <si>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</si>
  <si>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</si>
  <si>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</si>
  <si>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</si>
  <si>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</si>
  <si>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</si>
  <si>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</si>
  <si>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</si>
  <si>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</si>
  <si>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</si>
  <si>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</si>
  <si>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</si>
  <si>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</si>
  <si>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2021-27-20000084.0</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</si>
  <si>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</si>
  <si>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</si>
  <si>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</si>
  <si>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</si>
  <si>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</si>
  <si>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</si>
  <si>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</si>
  <si>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</si>
  <si>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451</t>
  </si>
  <si>
    <t>280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</si>
  <si>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</si>
  <si>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89</t>
  </si>
  <si>
    <t>219</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</si>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</sst>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6" zoomScale="85" zoomScaleNormal="85" zoomScaleSheetLayoutView="40" zoomScalePageLayoutView="40" workbookViewId="0">
      <selection activeCell="N101" sqref="N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2733</v>
      </c>
      <c r="D15" s="35"/>
      <c r="E15" s="35"/>
      <c r="F15" s="5"/>
      <c r="G15" s="32" t="s">
        <v>1168</v>
      </c>
      <c r="H15" s="102" t="s">
        <v>628</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237"/>
      <c r="I20" s="141" t="s">
        <v>628</v>
      </c>
      <c r="J20" s="142" t="s">
        <v>657</v>
      </c>
      <c r="K20" s="143">
        <v>3182489878</v>
      </c>
      <c r="L20" s="144"/>
      <c r="M20" s="144">
        <v>44561</v>
      </c>
      <c r="N20" s="127">
        <f>+(M20-L20)/30</f>
        <v>1485.3666666666666</v>
      </c>
      <c r="O20" s="130"/>
      <c r="U20" s="126"/>
      <c r="V20" s="104">
        <f ca="1">NOW()</f>
        <v>44194.436181018522</v>
      </c>
      <c r="W20" s="104">
        <f ca="1">NOW()</f>
        <v>44194.436181018522</v>
      </c>
    </row>
    <row r="21" spans="1:23" ht="30" customHeight="1" outlineLevel="1" x14ac:dyDescent="0.25">
      <c r="A21" s="9"/>
      <c r="B21" s="70"/>
      <c r="C21" s="5"/>
      <c r="D21" s="5"/>
      <c r="E21" s="5"/>
      <c r="F21" s="5"/>
      <c r="G21" s="5"/>
      <c r="H21" s="69"/>
      <c r="I21" s="141" t="s">
        <v>628</v>
      </c>
      <c r="J21" s="142" t="s">
        <v>639</v>
      </c>
      <c r="K21" s="143"/>
      <c r="L21" s="144"/>
      <c r="M21" s="144">
        <v>44561</v>
      </c>
      <c r="N21" s="127">
        <f t="shared" ref="N21:N35" si="0">+(M21-L21)/30</f>
        <v>1485.3666666666666</v>
      </c>
      <c r="O21" s="131"/>
    </row>
    <row r="22" spans="1:23" ht="30" customHeight="1" outlineLevel="1" x14ac:dyDescent="0.25">
      <c r="A22" s="9"/>
      <c r="B22" s="70"/>
      <c r="C22" s="5"/>
      <c r="D22" s="5"/>
      <c r="E22" s="5"/>
      <c r="F22" s="5"/>
      <c r="G22" s="5"/>
      <c r="H22" s="69"/>
      <c r="I22" s="141" t="s">
        <v>628</v>
      </c>
      <c r="J22" s="142" t="s">
        <v>657</v>
      </c>
      <c r="K22" s="143"/>
      <c r="L22" s="144"/>
      <c r="M22" s="144">
        <v>44561</v>
      </c>
      <c r="N22" s="128">
        <f t="shared" ref="N22:N33" si="1">+(M22-L22)/30</f>
        <v>1485.3666666666666</v>
      </c>
      <c r="O22" s="131"/>
    </row>
    <row r="23" spans="1:23" ht="30" customHeight="1" outlineLevel="1" x14ac:dyDescent="0.25">
      <c r="A23" s="9"/>
      <c r="B23" s="100"/>
      <c r="C23" s="21"/>
      <c r="D23" s="21"/>
      <c r="E23" s="21"/>
      <c r="F23" s="5"/>
      <c r="G23" s="5"/>
      <c r="H23" s="69"/>
      <c r="I23" s="141" t="s">
        <v>628</v>
      </c>
      <c r="J23" s="142" t="s">
        <v>659</v>
      </c>
      <c r="K23" s="143"/>
      <c r="L23" s="144"/>
      <c r="M23" s="144">
        <v>44561</v>
      </c>
      <c r="N23" s="128">
        <f t="shared" si="1"/>
        <v>1485.3666666666666</v>
      </c>
      <c r="O23" s="131"/>
      <c r="Q23" s="103"/>
      <c r="R23" s="55"/>
      <c r="S23" s="104"/>
      <c r="T23" s="104"/>
    </row>
    <row r="24" spans="1:23" ht="30" customHeight="1" outlineLevel="1" x14ac:dyDescent="0.25">
      <c r="A24" s="9"/>
      <c r="B24" s="100"/>
      <c r="C24" s="21"/>
      <c r="D24" s="21"/>
      <c r="E24" s="21"/>
      <c r="F24" s="5"/>
      <c r="G24" s="5"/>
      <c r="H24" s="69"/>
      <c r="I24" s="141" t="s">
        <v>628</v>
      </c>
      <c r="J24" s="142" t="s">
        <v>659</v>
      </c>
      <c r="K24" s="143"/>
      <c r="L24" s="144"/>
      <c r="M24" s="144">
        <v>44561</v>
      </c>
      <c r="N24" s="128">
        <f t="shared" si="1"/>
        <v>1485.3666666666666</v>
      </c>
      <c r="O24" s="131"/>
    </row>
    <row r="25" spans="1:23" ht="30" customHeight="1" outlineLevel="1" x14ac:dyDescent="0.25">
      <c r="A25" s="9"/>
      <c r="B25" s="100"/>
      <c r="C25" s="21"/>
      <c r="D25" s="21"/>
      <c r="E25" s="21"/>
      <c r="F25" s="5"/>
      <c r="G25" s="5"/>
      <c r="H25" s="69"/>
      <c r="I25" s="141" t="s">
        <v>628</v>
      </c>
      <c r="J25" s="142" t="s">
        <v>659</v>
      </c>
      <c r="K25" s="143"/>
      <c r="L25" s="144"/>
      <c r="M25" s="144">
        <v>44561</v>
      </c>
      <c r="N25" s="128">
        <f t="shared" si="1"/>
        <v>1485.3666666666666</v>
      </c>
      <c r="O25" s="131"/>
    </row>
    <row r="26" spans="1:23" ht="30" customHeight="1" outlineLevel="1" x14ac:dyDescent="0.25">
      <c r="A26" s="9"/>
      <c r="B26" s="100"/>
      <c r="C26" s="21"/>
      <c r="D26" s="21"/>
      <c r="E26" s="21"/>
      <c r="F26" s="5"/>
      <c r="G26" s="5"/>
      <c r="H26" s="69"/>
      <c r="I26" s="141" t="s">
        <v>628</v>
      </c>
      <c r="J26" s="142" t="s">
        <v>641</v>
      </c>
      <c r="K26" s="143"/>
      <c r="L26" s="144"/>
      <c r="M26" s="144">
        <v>44561</v>
      </c>
      <c r="N26" s="128">
        <f t="shared" si="1"/>
        <v>1485.3666666666666</v>
      </c>
      <c r="O26" s="131"/>
    </row>
    <row r="27" spans="1:23" ht="30" customHeight="1" outlineLevel="1" x14ac:dyDescent="0.25">
      <c r="A27" s="9"/>
      <c r="B27" s="100"/>
      <c r="C27" s="21"/>
      <c r="D27" s="21"/>
      <c r="E27" s="21"/>
      <c r="F27" s="5"/>
      <c r="G27" s="5"/>
      <c r="H27" s="69"/>
      <c r="I27" s="141" t="s">
        <v>628</v>
      </c>
      <c r="J27" s="142" t="s">
        <v>641</v>
      </c>
      <c r="K27" s="143"/>
      <c r="L27" s="144"/>
      <c r="M27" s="144">
        <v>44561</v>
      </c>
      <c r="N27" s="128">
        <f t="shared" si="1"/>
        <v>1485.3666666666666</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CHOCO SOCIAL</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2732</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2742</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2745</v>
      </c>
      <c r="E99" s="170">
        <v>42399</v>
      </c>
      <c r="F99" s="170">
        <v>42521</v>
      </c>
      <c r="G99" s="152">
        <f t="shared" si="3"/>
        <v>4.0666666666666664</v>
      </c>
      <c r="H99" s="115" t="s">
        <v>2747</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2746</v>
      </c>
      <c r="E100" s="170">
        <v>42521</v>
      </c>
      <c r="F100" s="170">
        <v>42719</v>
      </c>
      <c r="G100" s="152">
        <f t="shared" si="3"/>
        <v>6.6</v>
      </c>
      <c r="H100" s="115" t="s">
        <v>2747</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65" t="s">
        <v>31</v>
      </c>
      <c r="D106" s="114" t="s">
        <v>2743</v>
      </c>
      <c r="E106" s="170">
        <v>41995</v>
      </c>
      <c r="F106" s="170">
        <v>42369</v>
      </c>
      <c r="G106" s="152">
        <f t="shared" si="3"/>
        <v>12.466666666666667</v>
      </c>
      <c r="H106" s="115" t="s">
        <v>2744</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65" t="s">
        <v>31</v>
      </c>
      <c r="D107" s="114" t="s">
        <v>2743</v>
      </c>
      <c r="E107" s="170">
        <v>41995</v>
      </c>
      <c r="F107" s="170">
        <v>42369</v>
      </c>
      <c r="G107" s="152">
        <f t="shared" si="3"/>
        <v>12.466666666666667</v>
      </c>
      <c r="H107" s="115" t="s">
        <v>2744</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0.04</v>
      </c>
      <c r="G179" s="157">
        <f>IF(F179&gt;0,SUM(E179+F179),"")</f>
        <v>0.06</v>
      </c>
      <c r="H179" s="5"/>
      <c r="I179" s="185" t="s">
        <v>2670</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190949392.68000001</v>
      </c>
      <c r="F185" s="91"/>
      <c r="G185" s="92"/>
      <c r="H185" s="87"/>
      <c r="I185" s="89" t="s">
        <v>2627</v>
      </c>
      <c r="J185" s="158">
        <f>+SUM(M179:M183)</f>
        <v>0.02</v>
      </c>
      <c r="K185" s="230" t="s">
        <v>2628</v>
      </c>
      <c r="L185" s="230"/>
      <c r="M185" s="93">
        <f>+J185*(SUM(K20:K35))</f>
        <v>63649797.560000002</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2020-12-29T15:28:23Z</cp:lastPrinted>
  <dcterms:created xsi:type="dcterms:W3CDTF">2020-10-14T21:57:42Z</dcterms:created>
  <dcterms:modified xsi:type="dcterms:W3CDTF">2020-12-29T15:28:26Z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