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lenovo\Downloads\ICBF 2021\MAGDALENA\"/>
    </mc:Choice>
  </mc:AlternateContent>
  <xr:revisionPtr revIDLastSave="0" documentId="13_ncr:1_{B88E7031-B7C4-4E2F-942C-B2863BC23F75}"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18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<sst xmlns="http://schemas.openxmlformats.org/spreadsheetml/2006/main" count="3085" uniqueCount="2702">
  <si>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</si>
  <si>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</si>
  <si>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</si>
  <si>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</si>
  <si>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</si>
  <si>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</si>
  <si>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</si>
  <si>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</si>
  <si>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</si>
  <si>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</si>
  <si>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</si>
  <si>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</si>
  <si>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</si>
  <si>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</si>
  <si>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</si>
  <si>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</si>
  <si>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</si>
  <si>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</si>
  <si>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</si>
  <si>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</si>
  <si>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</si>
  <si>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</si>
  <si>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</si>
  <si>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</si>
  <si>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</si>
  <si>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</si>
  <si>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</si>
  <si>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</si>
  <si>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</si>
  <si>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</si>
  <si>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</si>
  <si>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</si>
  <si>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</si>
  <si>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</si>
  <si>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</si>
  <si>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</si>
  <si>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</si>
  <si>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</si>
  <si>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</si>
  <si>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</si>
  <si>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</si>
  <si>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</si>
  <si>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</si>
  <si>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</si>
  <si>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</si>
  <si>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</si>
  <si>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</si>
  <si>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</si>
  <si>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</si>
  <si>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</si>
  <si>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</si>
  <si>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</si>
  <si>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</si>
  <si>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</si>
  <si>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</si>
  <si>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</si>
  <si>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</si>
  <si>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</si>
  <si>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</si>
  <si>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</si>
  <si>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</si>
  <si>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</si>
  <si>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</si>
  <si>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</si>
  <si>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</si>
  <si>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</si>
  <si>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</si>
  <si>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</si>
  <si>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</si>
  <si>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</si>
  <si>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</si>
  <si>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</si>
  <si>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</si>
  <si>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</si>
  <si>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</si>
  <si>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</si>
  <si>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</si>
  <si>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</si>
  <si>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</si>
  <si>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</si>
  <si>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</si>
  <si>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</si>
  <si>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</si>
  <si>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</si>
  <si>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</si>
  <si>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</si>
  <si>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</si>
  <si>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</si>
  <si>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</si>
  <si>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</si>
  <si>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</si>
  <si>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</si>
  <si>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</si>
  <si>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</si>
  <si>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</si>
  <si>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</si>
  <si>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</si>
  <si>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</si>
  <si>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</si>
  <si>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</si>
  <si>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</si>
  <si>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</si>
  <si>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</si>
  <si>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</si>
  <si>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</si>
  <si>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</si>
  <si>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</si>
  <si>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</si>
  <si>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</si>
  <si>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</si>
  <si>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</si>
  <si>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</si>
  <si>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</si>
  <si>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</si>
  <si>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</si>
  <si>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</si>
  <si>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</si>
  <si>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</si>
  <si>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</si>
  <si>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</si>
  <si>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</si>
  <si>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</si>
  <si>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</si>
  <si>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</si>
  <si>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</si>
  <si>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</si>
  <si>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</si>
  <si>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</si>
  <si>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</si>
  <si>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</si>
  <si>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</si>
  <si>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</si>
  <si>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</si>
  <si>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</si>
  <si>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</si>
  <si>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</si>
  <si>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</si>
  <si>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</si>
  <si>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</si>
  <si>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</si>
  <si>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</si>
  <si>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</si>
  <si>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</si>
  <si>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</si>
  <si>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</si>
  <si>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</si>
  <si>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</si>
  <si>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</si>
  <si>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</si>
  <si>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</si>
  <si>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</si>
  <si>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</si>
  <si>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</si>
  <si>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</si>
  <si>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</si>
  <si>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</si>
  <si>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</si>
  <si>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</si>
  <si>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</si>
  <si>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</si>
  <si>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</si>
  <si>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</si>
  <si>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</si>
  <si>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</si>
  <si>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</si>
  <si>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</si>
  <si>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</si>
  <si>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</si>
  <si>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</si>
  <si>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</si>
  <si>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</si>
  <si>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</si>
  <si>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</si>
  <si>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</si>
  <si>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</si>
  <si>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</si>
  <si>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</si>
  <si>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</si>
  <si>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</si>
  <si>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</si>
  <si>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</si>
  <si>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</si>
  <si>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</si>
  <si>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</si>
  <si>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</si>
  <si>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</si>
  <si>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</si>
  <si>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</si>
  <si>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</si>
  <si>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</si>
  <si>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</si>
  <si>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</si>
  <si>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</si>
  <si>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</si>
  <si>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</si>
  <si>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</si>
  <si>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</si>
  <si>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</si>
  <si>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</si>
  <si>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</si>
  <si>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</si>
  <si>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</si>
  <si>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</si>
  <si>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</si>
  <si>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</si>
  <si>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</si>
  <si>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</si>
  <si>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</si>
  <si>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</si>
  <si>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</si>
  <si>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</si>
  <si>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</si>
  <si>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</si>
  <si>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</si>
  <si>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</si>
  <si>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</si>
  <si>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</si>
  <si>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</si>
  <si>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</si>
  <si>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</si>
  <si>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</si>
  <si>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</si>
  <si>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</si>
  <si>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</si>
  <si>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</si>
  <si>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</si>
  <si>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</si>
  <si>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</si>
  <si>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</si>
  <si>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</si>
  <si>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</si>
  <si>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</si>
  <si>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</si>
  <si>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</si>
  <si>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</si>
  <si>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</si>
  <si>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</si>
  <si>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</si>
  <si>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</si>
  <si>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</si>
  <si>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</si>
  <si>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</si>
  <si>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</si>
  <si>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</si>
  <si>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</si>
  <si>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</si>
  <si>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</si>
  <si>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</si>
  <si>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</si>
  <si>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</si>
  <si>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</si>
  <si>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</si>
  <si>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</si>
  <si>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</si>
  <si>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</si>
  <si>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</si>
  <si>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</si>
  <si>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</si>
  <si>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</si>
  <si>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</si>
  <si>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</si>
  <si>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</si>
  <si>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</si>
  <si>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</si>
  <si>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</si>
  <si>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</si>
  <si>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</si>
  <si>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</si>
  <si>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</si>
  <si>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</si>
  <si>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</si>
  <si>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</si>
  <si>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</si>
  <si>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</si>
  <si>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</si>
  <si>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</si>
  <si>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</si>
  <si>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</si>
  <si>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</si>
  <si>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</si>
  <si>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</si>
  <si>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</si>
  <si>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</si>
  <si>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</si>
  <si>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</si>
  <si>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</si>
  <si>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</si>
  <si>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</si>
  <si>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</si>
  <si>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</si>
  <si>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</si>
  <si>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</si>
  <si>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</si>
  <si>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</si>
  <si>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</si>
  <si>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</si>
  <si>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</si>
  <si>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</si>
  <si>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</si>
  <si>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</si>
  <si>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</si>
  <si>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</si>
  <si>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</si>
  <si>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</si>
  <si>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</si>
  <si>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</si>
  <si>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</si>
  <si>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</si>
  <si>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</si>
  <si>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</si>
  <si>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</si>
  <si>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</si>
  <si>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</si>
  <si>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</si>
  <si>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</si>
  <si>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</si>
  <si>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</si>
  <si>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</si>
  <si>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</si>
  <si>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</si>
  <si>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</si>
  <si>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</si>
  <si>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</si>
  <si>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</si>
  <si>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</si>
  <si>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</si>
  <si>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</si>
  <si>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</si>
  <si>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</si>
  <si>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</si>
  <si>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</si>
  <si>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</si>
  <si>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</si>
  <si>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</si>
  <si>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</si>
  <si>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</si>
  <si>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</si>
  <si>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</si>
  <si>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</si>
  <si>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</si>
  <si>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</si>
  <si>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</si>
  <si>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</si>
  <si>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</si>
  <si>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</si>
  <si>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</si>
  <si>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</si>
  <si>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</si>
  <si>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</si>
  <si>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</si>
  <si>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</si>
  <si>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</si>
  <si>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</si>
  <si>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</si>
  <si>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</si>
  <si>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</si>
  <si>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</si>
  <si>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</si>
  <si>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</si>
  <si>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</si>
  <si>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</si>
  <si>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</si>
  <si>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</si>
  <si>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</si>
  <si>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</si>
  <si>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</si>
  <si>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</si>
  <si>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</si>
  <si>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</si>
  <si>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</si>
  <si>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</si>
  <si>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</si>
  <si>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</si>
  <si>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</si>
  <si>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</si>
  <si>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</si>
  <si>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</si>
  <si>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</si>
  <si>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</si>
  <si>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</si>
  <si>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</si>
  <si>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</si>
  <si>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</si>
  <si>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</si>
  <si>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</si>
  <si>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</si>
  <si>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</si>
  <si>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</si>
  <si>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</si>
  <si>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</si>
  <si>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</si>
  <si>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</si>
  <si>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</si>
  <si>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</si>
  <si>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</si>
  <si>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</si>
  <si>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</si>
  <si>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</si>
  <si>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</si>
  <si>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</si>
  <si>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</si>
  <si>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</si>
  <si>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</si>
  <si>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</si>
  <si>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</si>
  <si>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</si>
  <si>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</si>
  <si>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</si>
  <si>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</si>
  <si>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</si>
  <si>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</si>
  <si>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</si>
  <si>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</si>
  <si>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</si>
  <si>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</si>
  <si>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</si>
  <si>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</si>
  <si>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</si>
  <si>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</si>
  <si>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</si>
  <si>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</si>
  <si>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</si>
  <si>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</si>
  <si>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</si>
  <si>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</si>
  <si>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</si>
  <si>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</si>
  <si>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</si>
  <si>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</si>
  <si>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</si>
  <si>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</si>
  <si>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</si>
  <si>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</si>
  <si>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</si>
  <si>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</si>
  <si>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</si>
  <si>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</si>
  <si>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</si>
  <si>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</si>
  <si>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</si>
  <si>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</si>
  <si>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</si>
  <si>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</si>
  <si>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</si>
  <si>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</si>
  <si>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</si>
  <si>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</si>
  <si>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</si>
  <si>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</si>
  <si>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</si>
  <si>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</si>
  <si>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</si>
  <si>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</si>
  <si>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</si>
  <si>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</si>
  <si>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</si>
  <si>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</si>
  <si>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</si>
  <si>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</si>
  <si>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</si>
  <si>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</si>
  <si>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</si>
  <si>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</si>
  <si>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</si>
  <si>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</si>
  <si>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</si>
  <si>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</si>
  <si>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</si>
  <si>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</si>
  <si>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</si>
  <si>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</si>
  <si>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</si>
  <si>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</si>
  <si>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</si>
  <si>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</si>
  <si>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</si>
  <si>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</si>
  <si>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</si>
  <si>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</si>
  <si>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</si>
  <si>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</si>
  <si>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</si>
  <si>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</si>
  <si>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</si>
  <si>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</si>
  <si>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</si>
  <si>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</si>
  <si>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</si>
  <si>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</si>
  <si>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</si>
  <si>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</si>
  <si>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</si>
  <si>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</si>
  <si>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</si>
  <si>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</si>
  <si>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</si>
  <si>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</si>
  <si>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</si>
  <si>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</si>
  <si>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</si>
  <si>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</si>
  <si>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</si>
  <si>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</si>
  <si>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</si>
  <si>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</si>
  <si>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</si>
  <si>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</si>
  <si>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</si>
  <si>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</si>
  <si>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</si>
  <si>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</si>
  <si>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</si>
  <si>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</si>
  <si>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</si>
  <si>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</si>
  <si>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</si>
  <si>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</si>
  <si>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</si>
  <si>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</si>
  <si>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</si>
  <si>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</si>
  <si>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</si>
  <si>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</si>
  <si>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</si>
  <si>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</si>
  <si>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</si>
  <si>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</si>
  <si>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</si>
  <si>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</si>
  <si>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</si>
  <si>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</si>
  <si>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</si>
  <si>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</si>
  <si>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</si>
  <si>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</si>
  <si>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</si>
  <si>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</si>
  <si>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</si>
  <si>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</si>
  <si>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</si>
  <si>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</si>
  <si>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</si>
  <si>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</si>
  <si>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</si>
  <si>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</si>
  <si>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</si>
  <si>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</si>
  <si>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</si>
  <si>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</si>
  <si>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</si>
  <si>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</si>
  <si>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</si>
  <si>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</si>
  <si>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</si>
  <si>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</si>
  <si>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</si>
  <si>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</si>
  <si>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</si>
  <si>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</si>
  <si>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</si>
  <si>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</si>
  <si>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</si>
  <si>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</si>
  <si>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</si>
  <si>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</si>
  <si>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</si>
  <si>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</si>
  <si>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</si>
  <si>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</si>
  <si>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</si>
  <si>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</si>
  <si>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</si>
  <si>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</si>
  <si>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</si>
  <si>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</si>
  <si>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</si>
  <si>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</si>
  <si>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</si>
  <si>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</si>
  <si>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</si>
  <si>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</si>
  <si>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</si>
  <si>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</si>
  <si>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</si>
  <si>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</si>
  <si>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</si>
  <si>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</si>
  <si>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</si>
  <si>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</si>
  <si>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</si>
  <si>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</si>
  <si>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</si>
  <si>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</si>
  <si>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</si>
  <si>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</si>
  <si>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</si>
  <si>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</si>
  <si>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</si>
  <si>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</si>
  <si>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</si>
  <si>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</si>
  <si>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</si>
  <si>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</si>
  <si>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</si>
  <si>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</si>
  <si>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</si>
  <si>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</si>
  <si>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</si>
  <si>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</si>
  <si>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</si>
  <si>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</si>
  <si>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</si>
  <si>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</si>
  <si>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</si>
  <si>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</si>
  <si>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</si>
  <si>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</si>
  <si>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</si>
  <si>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</si>
  <si>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</si>
  <si>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</si>
  <si>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</si>
  <si>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</si>
  <si>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</si>
  <si>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</si>
  <si>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</si>
  <si>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</si>
  <si>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</si>
  <si>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</si>
  <si>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</si>
  <si>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</si>
  <si>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</si>
  <si>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</si>
  <si>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</si>
  <si>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</si>
  <si>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</si>
  <si>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</si>
  <si>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</si>
  <si>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</si>
  <si>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</si>
  <si>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</si>
  <si>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</si>
  <si>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</si>
  <si>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</si>
  <si>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</si>
  <si>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</si>
  <si>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</si>
  <si>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</si>
  <si>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</si>
  <si>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</si>
  <si>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</si>
  <si>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</si>
  <si>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</si>
  <si>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</si>
  <si>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</si>
  <si>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</si>
  <si>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</si>
  <si>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</si>
  <si>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</si>
  <si>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</si>
  <si>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</si>
  <si>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</si>
  <si>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</si>
  <si>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</si>
  <si>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</si>
  <si>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</si>
  <si>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</si>
  <si>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</si>
  <si>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</si>
  <si>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</si>
  <si>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</si>
  <si>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</si>
  <si>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</si>
  <si>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</si>
  <si>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</si>
  <si>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</si>
  <si>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</si>
  <si>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</si>
  <si>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</si>
  <si>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</si>
  <si>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</si>
  <si>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</si>
  <si>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</si>
  <si>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</si>
  <si>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</si>
  <si>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</si>
  <si>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</si>
  <si>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</si>
  <si>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</si>
  <si>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</si>
  <si>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</si>
  <si>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</si>
  <si>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</si>
  <si>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</si>
  <si>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</si>
  <si>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</si>
  <si>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</si>
  <si>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</si>
  <si>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</si>
  <si>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</si>
  <si>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</si>
  <si>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</si>
  <si>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</si>
  <si>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</si>
  <si>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</si>
  <si>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</si>
  <si>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</si>
  <si>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</si>
  <si>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</si>
  <si>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</si>
  <si>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</si>
  <si>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</si>
  <si>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</si>
  <si>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</si>
  <si>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</si>
  <si>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</si>
  <si>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</si>
  <si>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</si>
  <si>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</si>
  <si>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</si>
  <si>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</si>
  <si>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</si>
  <si>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</si>
  <si>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</si>
  <si>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</si>
  <si>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</si>
  <si>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</si>
  <si>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</si>
  <si>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</si>
  <si>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</si>
  <si>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</si>
  <si>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</si>
  <si>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</si>
  <si>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</si>
  <si>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</si>
  <si>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</si>
  <si>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</si>
  <si>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</si>
  <si>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</si>
  <si>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</si>
  <si>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</si>
  <si>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</si>
  <si>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</si>
  <si>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</si>
  <si>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</si>
  <si>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</si>
  <si>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</si>
  <si>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</si>
  <si>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</si>
  <si>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</si>
  <si>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</si>
  <si>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</si>
  <si>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</si>
  <si>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</si>
  <si>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</si>
  <si>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</si>
  <si>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</si>
  <si>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</si>
  <si>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</si>
  <si>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</si>
  <si>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</si>
  <si>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</si>
  <si>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</si>
  <si>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</si>
  <si>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</si>
  <si>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</si>
  <si>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</si>
  <si>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</si>
  <si>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</si>
  <si>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</si>
  <si>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</si>
  <si>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</si>
  <si>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</si>
  <si>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</si>
  <si>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</si>
  <si>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</si>
  <si>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</si>
  <si>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</si>
  <si>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</si>
  <si>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</si>
  <si>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</si>
  <si>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</si>
  <si>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</si>
  <si>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</si>
  <si>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</si>
  <si>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</si>
  <si>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</si>
  <si>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</si>
  <si>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</si>
  <si>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</si>
  <si>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</si>
  <si>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</si>
  <si>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</si>
  <si>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</si>
  <si>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</si>
  <si>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</si>
  <si>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</si>
  <si>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</si>
  <si>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</si>
  <si>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</si>
  <si>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</si>
  <si>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</si>
  <si>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</si>
  <si>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</si>
  <si>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</si>
  <si>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</si>
  <si>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</si>
  <si>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</si>
  <si>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</si>
  <si>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</si>
  <si>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</si>
  <si>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</si>
  <si>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</si>
  <si>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</si>
  <si>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</si>
  <si>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</si>
  <si>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</si>
  <si>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</si>
  <si>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</si>
  <si>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</si>
  <si>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</si>
  <si>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</si>
  <si>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</si>
  <si>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</si>
  <si>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</si>
  <si>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</si>
  <si>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</si>
  <si>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</si>
  <si>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</si>
  <si>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</si>
  <si>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</si>
  <si>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</si>
  <si>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</si>
  <si>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</si>
  <si>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</si>
  <si>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</si>
  <si>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</si>
  <si>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</si>
  <si>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</si>
  <si>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</si>
  <si>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</si>
  <si>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</si>
  <si>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</si>
  <si>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</si>
  <si>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</si>
  <si>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</si>
  <si>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</si>
  <si>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</si>
  <si>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</si>
  <si>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</si>
  <si>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</si>
  <si>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</si>
  <si>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</si>
  <si>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</si>
  <si>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</si>
  <si>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</si>
  <si>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</si>
  <si>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</si>
  <si>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</si>
  <si>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</si>
  <si>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</si>
  <si>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</si>
  <si>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</si>
  <si>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</si>
  <si>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</si>
  <si>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</si>
  <si>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</si>
  <si>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</si>
  <si>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</si>
  <si>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</si>
  <si>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</si>
  <si>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</si>
  <si>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</si>
  <si>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</si>
  <si>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</si>
  <si>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</si>
  <si>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</si>
  <si>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</si>
  <si>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</si>
  <si>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</si>
  <si>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</si>
  <si>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</si>
  <si>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</si>
  <si>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</si>
  <si>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</si>
  <si>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</si>
  <si>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</si>
  <si>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</si>
  <si>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</si>
  <si>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</si>
  <si>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</si>
  <si>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</si>
  <si>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</si>
  <si>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</si>
  <si>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</si>
  <si>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</si>
  <si>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</si>
  <si>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</si>
  <si>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</si>
  <si>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</si>
  <si>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</si>
  <si>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</si>
  <si>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</si>
  <si>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</si>
  <si>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</si>
  <si>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</si>
  <si>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</si>
  <si>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</si>
  <si>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</si>
  <si>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</si>
  <si>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</si>
  <si>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</si>
  <si>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</si>
  <si>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</si>
  <si>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</si>
  <si>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</si>
  <si>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</si>
  <si>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</si>
  <si>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</si>
  <si>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</si>
  <si>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</si>
  <si>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</si>
  <si>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</si>
  <si>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</si>
  <si>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</si>
  <si>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</si>
  <si>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</si>
  <si>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</si>
  <si>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</si>
  <si>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</si>
  <si>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</si>
  <si>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</si>
  <si>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</si>
  <si>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</si>
  <si>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</si>
  <si>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</si>
  <si>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</si>
  <si>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</si>
  <si>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</si>
  <si>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</si>
  <si>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</si>
  <si>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</si>
  <si>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</si>
  <si>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</si>
  <si>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</si>
  <si>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</si>
  <si>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</si>
  <si>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</si>
  <si>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</si>
  <si>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</si>
  <si>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</si>
  <si>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</si>
  <si>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</si>
  <si>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</si>
  <si>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</si>
  <si>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</si>
  <si>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</si>
  <si>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</si>
  <si>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</si>
  <si>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</si>
  <si>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</si>
  <si>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</si>
  <si>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</si>
  <si>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</si>
  <si>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</si>
  <si>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</si>
  <si>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</si>
  <si>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</si>
  <si>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</si>
  <si>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</si>
  <si>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</si>
  <si>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</si>
  <si>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</si>
  <si>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</si>
  <si>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</si>
  <si>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</si>
  <si>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</si>
  <si>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</si>
  <si>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</si>
  <si>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</si>
  <si>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</si>
  <si>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</si>
  <si>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</si>
  <si>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</si>
  <si>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</si>
  <si>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</si>
  <si>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</si>
  <si>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</si>
  <si>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</si>
  <si>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</si>
  <si>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</si>
  <si>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</si>
  <si>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</si>
  <si>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</si>
  <si>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</si>
  <si>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</si>
  <si>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</si>
  <si>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</si>
  <si>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</si>
  <si>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</si>
  <si>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</si>
  <si>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</si>
  <si>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</si>
  <si>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</si>
  <si>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</si>
  <si>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</si>
  <si>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</si>
  <si>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</si>
  <si>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</si>
  <si>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</si>
  <si>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</si>
  <si>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</si>
  <si>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</si>
  <si>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</si>
  <si>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</si>
  <si>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</si>
  <si>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</si>
  <si>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</si>
  <si>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</si>
  <si>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</si>
  <si>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</si>
  <si>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</si>
  <si>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</si>
  <si>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</si>
  <si>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</si>
  <si>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</si>
  <si>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</si>
  <si>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</si>
  <si>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</si>
  <si>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</si>
  <si>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</si>
  <si>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</si>
  <si>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</si>
  <si>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</si>
  <si>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</si>
  <si>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</si>
  <si>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</si>
  <si>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</si>
  <si>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</si>
  <si>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</si>
  <si>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</si>
  <si>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</si>
  <si>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</si>
  <si>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</si>
  <si>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</si>
  <si>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</si>
  <si>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</si>
  <si>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</si>
  <si>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</si>
  <si>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</si>
  <si>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</si>
  <si>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</si>
  <si>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</si>
  <si>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</si>
  <si>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</si>
  <si>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</si>
  <si>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</si>
  <si>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</si>
  <si>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</si>
  <si>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</si>
  <si>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</si>
  <si>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</si>
  <si>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</si>
  <si>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</si>
  <si>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</si>
  <si>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</si>
  <si>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</si>
  <si>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</si>
  <si>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</si>
  <si>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</si>
  <si>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</si>
  <si>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</si>
  <si>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</si>
  <si>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</si>
  <si>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</si>
  <si>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</si>
  <si>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</si>
  <si>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</si>
  <si>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</si>
  <si>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</si>
  <si>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</si>
  <si>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</si>
  <si>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</si>
  <si>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</si>
  <si>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</si>
  <si>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</si>
  <si>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</si>
  <si>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</si>
  <si>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</si>
  <si>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</si>
  <si>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</si>
  <si>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</si>
  <si>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</si>
  <si>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</si>
  <si>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</si>
  <si>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</si>
  <si>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</si>
  <si>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</si>
  <si>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</si>
  <si>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</si>
  <si>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</si>
  <si>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</si>
  <si>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</si>
  <si>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</si>
  <si>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</si>
  <si>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</si>
  <si>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</si>
  <si>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</si>
  <si>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</si>
  <si>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</si>
  <si>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</si>
  <si>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</si>
  <si>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</si>
  <si>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</si>
  <si>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</si>
  <si>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</si>
  <si>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</si>
  <si>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</si>
  <si>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</si>
  <si>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</si>
  <si>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</si>
  <si>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</si>
  <si>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</si>
  <si>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</si>
  <si>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</si>
  <si>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</si>
  <si>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</si>
  <si>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</si>
  <si>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</si>
  <si>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</si>
  <si>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</si>
  <si>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</si>
  <si>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</si>
  <si>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</si>
  <si>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</si>
  <si>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</si>
  <si>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</si>
  <si>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</si>
  <si>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</si>
  <si>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</si>
  <si>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</si>
  <si>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</si>
  <si>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</si>
  <si>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</si>
  <si>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</si>
  <si>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</si>
  <si>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</si>
  <si>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</si>
  <si>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</si>
  <si>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</si>
  <si>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</si>
  <si>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</si>
  <si>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</si>
  <si>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</si>
  <si>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</si>
  <si>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</si>
  <si>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</si>
  <si>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</si>
  <si>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</si>
  <si>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</si>
  <si>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</si>
  <si>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</si>
  <si>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</si>
  <si>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</si>
  <si>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</si>
  <si>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</si>
  <si>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</si>
  <si>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</si>
  <si>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</si>
  <si>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</si>
  <si>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</si>
  <si>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</si>
  <si>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</si>
  <si>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</si>
  <si>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</si>
  <si>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</si>
  <si>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</si>
  <si>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</si>
  <si>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</si>
  <si>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</si>
  <si>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</si>
  <si>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</si>
  <si>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</si>
  <si>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</si>
  <si>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</si>
  <si>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</si>
  <si>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</si>
  <si>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</si>
  <si>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</si>
  <si>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</si>
  <si>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</si>
  <si>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</si>
  <si>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</si>
  <si>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</si>
  <si>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</si>
  <si>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</si>
  <si>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</si>
  <si>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</si>
  <si>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</si>
  <si>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</si>
  <si>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</si>
  <si>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</si>
  <si>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</si>
  <si>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</si>
  <si>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</si>
  <si>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</si>
  <si>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</si>
  <si>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</si>
  <si>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</si>
  <si>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</si>
  <si>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</si>
  <si>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</si>
  <si>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</si>
  <si>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</si>
  <si>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</si>
  <si>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</si>
  <si>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</si>
  <si>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</si>
  <si>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</si>
  <si>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</si>
  <si>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</si>
  <si>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</si>
  <si>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</si>
  <si>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</si>
  <si>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</si>
  <si>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</si>
  <si>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</si>
  <si>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</si>
  <si>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</si>
  <si>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</si>
  <si>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</si>
  <si>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</si>
  <si>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</si>
  <si>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</si>
  <si>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</si>
  <si>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</si>
  <si>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</si>
  <si>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</si>
  <si>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</si>
  <si>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</si>
  <si>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</si>
  <si>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</si>
  <si>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</si>
  <si>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</si>
  <si>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</si>
  <si>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</si>
  <si>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</si>
  <si>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</si>
  <si>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</si>
  <si>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</si>
  <si>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</si>
  <si>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</si>
  <si>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</si>
  <si>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</si>
  <si>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</si>
  <si>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</si>
  <si>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</si>
  <si>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</si>
  <si>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</si>
  <si>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</si>
  <si>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</si>
  <si>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</si>
  <si>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</si>
  <si>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</si>
  <si>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</si>
  <si>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</si>
  <si>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</si>
  <si>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</si>
  <si>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</si>
  <si>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</si>
  <si>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</si>
  <si>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</si>
  <si>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</si>
  <si>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</si>
  <si>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</si>
  <si>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</si>
  <si>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</si>
  <si>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</si>
  <si>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</si>
  <si>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</si>
  <si>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</si>
  <si>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</si>
  <si>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</si>
  <si>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</si>
  <si>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</si>
  <si>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</si>
  <si>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</si>
  <si>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</si>
  <si>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</si>
  <si>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</si>
  <si>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</si>
  <si>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</si>
  <si>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</si>
  <si>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</si>
  <si>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</si>
  <si>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</si>
  <si>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</si>
  <si>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</si>
  <si>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</si>
  <si>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</si>
  <si>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</si>
  <si>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</si>
  <si>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</si>
  <si>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</si>
  <si>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</si>
  <si>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</si>
  <si>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</si>
  <si>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</si>
  <si>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</si>
  <si>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</si>
  <si>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</si>
  <si>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</si>
  <si>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</si>
  <si>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</si>
  <si>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</si>
  <si>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</si>
  <si>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</si>
  <si>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</si>
  <si>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</si>
  <si>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</si>
  <si>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</si>
  <si>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</si>
  <si>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</si>
  <si>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</si>
  <si>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</si>
  <si>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</si>
  <si>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</si>
  <si>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</si>
  <si>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</si>
  <si>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</si>
  <si>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</si>
  <si>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</si>
  <si>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</si>
  <si>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</si>
  <si>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</si>
  <si>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</si>
  <si>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</si>
  <si>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</si>
  <si>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</si>
  <si>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</si>
  <si>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</si>
  <si>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</si>
  <si>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</si>
  <si>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</si>
  <si>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</si>
  <si>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</si>
  <si>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</si>
  <si>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</si>
  <si>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</si>
  <si>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</si>
  <si>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</si>
  <si>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</si>
  <si>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</si>
  <si>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</si>
  <si>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</si>
  <si>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</si>
  <si>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</si>
  <si>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</si>
  <si>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</si>
  <si>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</si>
  <si>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</si>
  <si>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</si>
  <si>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</si>
  <si>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</si>
  <si>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</si>
  <si>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</si>
  <si>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</si>
  <si>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</si>
  <si>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</si>
  <si>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</si>
  <si>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</si>
  <si>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</si>
  <si>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</si>
  <si>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</si>
  <si>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</si>
  <si>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</si>
  <si>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</si>
  <si>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</si>
  <si>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</si>
  <si>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</si>
  <si>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</si>
  <si>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</si>
  <si>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</si>
  <si>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</si>
  <si>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</si>
  <si>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</si>
  <si>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</si>
  <si>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</si>
  <si>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</si>
  <si>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</si>
  <si>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</si>
  <si>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</si>
  <si>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</si>
  <si>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</si>
  <si>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</si>
  <si>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</si>
  <si>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</si>
  <si>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</si>
  <si>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</si>
  <si>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</si>
  <si>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</si>
  <si>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</si>
  <si>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</si>
  <si>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</si>
  <si>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</si>
  <si>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</si>
  <si>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</si>
  <si>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</si>
  <si>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</si>
  <si>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</si>
  <si>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</si>
  <si>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</si>
  <si>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</si>
  <si>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</si>
  <si>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</si>
  <si>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</si>
  <si>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</si>
  <si>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</si>
  <si>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</si>
  <si>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</si>
  <si>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</si>
  <si>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</si>
  <si>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</si>
  <si>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</si>
  <si>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</si>
  <si>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</si>
  <si>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</si>
  <si>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</si>
  <si>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</si>
  <si>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</si>
  <si>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</si>
  <si>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</si>
  <si>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</si>
  <si>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</si>
  <si>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</si>
  <si>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</si>
  <si>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</si>
  <si>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</si>
  <si>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</si>
  <si>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</si>
  <si>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</si>
  <si>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</si>
  <si>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</si>
  <si>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</si>
  <si>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</si>
  <si>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</si>
  <si>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</si>
  <si>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</si>
  <si>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</si>
  <si>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</si>
  <si>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</si>
  <si>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</si>
  <si>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</si>
  <si>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</si>
  <si>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</si>
  <si>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</si>
  <si>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</si>
  <si>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</si>
  <si>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</si>
  <si>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</si>
  <si>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</si>
  <si>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</si>
  <si>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</si>
  <si>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</si>
  <si>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</si>
  <si>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</si>
  <si>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</si>
  <si>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</si>
  <si>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</si>
  <si>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</si>
  <si>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</si>
  <si>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</si>
  <si>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</si>
  <si>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</si>
  <si>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</si>
  <si>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</si>
  <si>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</si>
  <si>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</si>
  <si>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</si>
  <si>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</si>
  <si>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</si>
  <si>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</si>
  <si>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</si>
  <si>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</si>
  <si>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</si>
  <si>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</si>
  <si>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</si>
  <si>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</si>
  <si>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</si>
  <si>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</si>
  <si>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</si>
  <si>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</si>
  <si>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</si>
  <si>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</si>
  <si>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</si>
  <si>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</si>
  <si>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</si>
  <si>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</si>
  <si>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</si>
  <si>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</si>
  <si>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</si>
  <si>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</si>
  <si>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</si>
  <si>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</si>
  <si>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</si>
  <si>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</si>
  <si>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</si>
  <si>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</si>
  <si>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</si>
  <si>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</si>
  <si>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</si>
  <si>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</si>
  <si>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</si>
  <si>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</si>
  <si>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</si>
  <si>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</si>
  <si>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</si>
  <si>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</si>
  <si>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</si>
  <si>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</si>
  <si>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</si>
  <si>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</si>
  <si>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</si>
  <si>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</si>
  <si>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</si>
  <si>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</si>
  <si>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</si>
  <si>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</si>
  <si>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</si>
  <si>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</si>
  <si>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</si>
  <si>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</si>
  <si>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</si>
  <si>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</si>
  <si>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</si>
  <si>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</si>
  <si>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</si>
  <si>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</si>
  <si>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</si>
  <si>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</si>
  <si>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</si>
  <si>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</si>
  <si>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</si>
  <si>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</si>
  <si>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</si>
  <si>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</si>
  <si>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</si>
  <si>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</si>
  <si>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</si>
  <si>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</si>
  <si>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</si>
  <si>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</si>
  <si>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</si>
  <si>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</si>
  <si>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</si>
  <si>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</si>
  <si>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</si>
  <si>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</si>
  <si>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</si>
  <si>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</si>
  <si>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</si>
  <si>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</si>
  <si>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</si>
  <si>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</si>
  <si>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</si>
  <si>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</si>
  <si>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</si>
  <si>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</si>
  <si>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</si>
  <si>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</si>
  <si>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</si>
  <si>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</si>
  <si>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</si>
  <si>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</si>
  <si>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</si>
  <si>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</si>
  <si>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</si>
  <si>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</si>
  <si>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</si>
  <si>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</si>
  <si>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</si>
  <si>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</si>
  <si>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</si>
  <si>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</si>
  <si>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</si>
  <si>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</si>
  <si>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</si>
  <si>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</si>
  <si>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</si>
  <si>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</si>
  <si>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</si>
  <si>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</si>
  <si>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</si>
  <si>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</si>
  <si>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</si>
  <si>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</si>
  <si>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</si>
  <si>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</si>
  <si>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</si>
  <si>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</si>
  <si>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</si>
  <si>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</si>
  <si>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</si>
  <si>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</si>
  <si>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</si>
  <si>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</si>
  <si>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</si>
  <si>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</si>
  <si>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</si>
  <si>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</si>
  <si>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</si>
  <si>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</si>
  <si>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</si>
  <si>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</si>
  <si>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</si>
  <si>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</si>
  <si>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</si>
  <si>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</si>
  <si>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</si>
  <si>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</si>
  <si>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</si>
  <si>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</si>
  <si>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</si>
  <si>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</si>
  <si>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</si>
  <si>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</si>
  <si>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</si>
  <si>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</si>
  <si>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</si>
  <si>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</si>
  <si>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</si>
  <si>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</si>
  <si>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</si>
  <si>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</si>
  <si>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</si>
  <si>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</si>
  <si>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</si>
  <si>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</si>
  <si>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</si>
  <si>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</si>
  <si>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</si>
  <si>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</si>
  <si>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</si>
  <si>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</si>
  <si>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</si>
  <si>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</si>
  <si>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</si>
  <si>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</si>
  <si>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</si>
  <si>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</si>
  <si>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</si>
  <si>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</si>
  <si>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</si>
  <si>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</si>
  <si>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</si>
  <si>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</si>
  <si>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</si>
  <si>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</si>
  <si>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</si>
  <si>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</si>
  <si>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</si>
  <si>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</si>
  <si>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</si>
  <si>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</si>
  <si>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</si>
  <si>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</si>
  <si>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</si>
  <si>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</si>
  <si>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</si>
  <si>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</si>
  <si>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</si>
  <si>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</si>
  <si>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</si>
  <si>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</si>
  <si>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</si>
  <si>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</si>
  <si>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</si>
  <si>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</si>
  <si>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</si>
  <si>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</si>
  <si>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</si>
  <si>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</si>
  <si>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</si>
  <si>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</si>
  <si>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</si>
  <si>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</si>
  <si>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</si>
  <si>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</si>
  <si>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</si>
  <si>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</si>
  <si>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</si>
  <si>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</si>
  <si>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</si>
  <si>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</si>
  <si>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</si>
  <si>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</si>
  <si>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</si>
  <si>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</si>
  <si>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</si>
  <si>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</si>
  <si>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</si>
  <si>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</si>
  <si>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</si>
  <si>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</si>
  <si>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</si>
  <si>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</si>
  <si>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</si>
  <si>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</si>
  <si>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</si>
  <si>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</si>
  <si>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</si>
  <si>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</si>
  <si>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</si>
  <si>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</si>
  <si>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</si>
  <si>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</si>
  <si>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</si>
  <si>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</si>
  <si>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</si>
  <si>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</si>
  <si>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</si>
  <si>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</si>
  <si>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</si>
  <si>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</si>
  <si>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</si>
  <si>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</si>
  <si>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</si>
  <si>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</si>
  <si>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</si>
  <si>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</si>
  <si>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</si>
  <si>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</si>
  <si>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</si>
  <si>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</si>
  <si>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</si>
  <si>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</si>
  <si>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</si>
  <si>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</si>
  <si>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</si>
  <si>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</si>
  <si>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</si>
  <si>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</si>
  <si>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</si>
  <si>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</si>
  <si>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</si>
  <si>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</si>
  <si>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</si>
  <si>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</si>
  <si>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</si>
  <si>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</si>
  <si>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</si>
  <si>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</si>
  <si>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</si>
  <si>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</si>
  <si>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</si>
  <si>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</si>
  <si>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</si>
  <si>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</si>
  <si>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</si>
  <si>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</si>
  <si>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</si>
  <si>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</si>
  <si>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</si>
  <si>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</si>
  <si>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</si>
  <si>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</si>
  <si>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</si>
  <si>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</si>
  <si>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</si>
  <si>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</si>
  <si>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</si>
  <si>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</si>
  <si>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</si>
  <si>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</si>
  <si>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</si>
  <si>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</si>
  <si>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</si>
  <si>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</si>
  <si>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</si>
  <si>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</si>
  <si>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</si>
  <si>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</si>
  <si>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</si>
  <si>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</si>
  <si>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</si>
  <si>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</si>
  <si>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</si>
  <si>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</si>
  <si>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</si>
  <si>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</si>
  <si>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</si>
  <si>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</si>
  <si>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</si>
  <si>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</si>
  <si>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</si>
  <si>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</si>
  <si>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</si>
  <si>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</si>
  <si>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</si>
  <si>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</si>
  <si>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</si>
  <si>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</si>
  <si>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</si>
  <si>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</si>
  <si>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</si>
  <si>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</si>
  <si>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</si>
  <si>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</si>
  <si>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</si>
  <si>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</si>
  <si>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</si>
  <si>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</si>
  <si>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</si>
  <si>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</si>
  <si>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</si>
  <si>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</si>
  <si>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</si>
  <si>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</si>
  <si>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</si>
  <si>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</si>
  <si>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</si>
  <si>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</si>
  <si>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</si>
  <si>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</si>
  <si>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</si>
  <si>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</si>
  <si>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</si>
  <si>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</si>
  <si>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</si>
  <si>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</si>
  <si>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</si>
  <si>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</si>
  <si>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</si>
  <si>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</si>
  <si>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</si>
  <si>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</si>
  <si>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</si>
  <si>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</si>
  <si>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</si>
  <si>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</si>
  <si>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</si>
  <si>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</si>
  <si>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</si>
  <si>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</si>
  <si>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</si>
  <si>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</si>
  <si>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</si>
  <si>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</si>
  <si>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</si>
  <si>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</si>
  <si>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</si>
  <si>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</si>
  <si>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</si>
  <si>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</si>
  <si>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</si>
  <si>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</si>
  <si>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</si>
  <si>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</si>
  <si>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</si>
  <si>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</si>
  <si>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</si>
  <si>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</si>
  <si>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</si>
  <si>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</si>
  <si>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</si>
  <si>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</si>
  <si>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</si>
  <si>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</si>
  <si>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</si>
  <si>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</si>
  <si>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</si>
  <si>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</si>
  <si>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</si>
  <si>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</si>
  <si>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</si>
  <si>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</si>
  <si>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</si>
  <si>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</si>
  <si>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</si>
  <si>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</si>
  <si>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</si>
  <si>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</si>
  <si>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</si>
  <si>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</si>
  <si>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</si>
  <si>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</si>
  <si>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</si>
  <si>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</si>
  <si>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</si>
  <si>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</si>
  <si>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</si>
  <si>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</si>
  <si>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</si>
  <si>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</si>
  <si>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</si>
  <si>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</si>
  <si>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</si>
  <si>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</si>
  <si>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</si>
  <si>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</si>
  <si>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</si>
  <si>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</si>
  <si>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</si>
  <si>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</si>
  <si>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</si>
  <si>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</si>
  <si>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</si>
  <si>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</si>
  <si>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</si>
  <si>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</si>
  <si>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</si>
  <si>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</si>
  <si>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</si>
  <si>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</si>
  <si>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</si>
  <si>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</si>
  <si>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</si>
  <si>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</si>
  <si>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</si>
  <si>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</si>
  <si>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</si>
  <si>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</si>
  <si>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</si>
  <si>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</si>
  <si>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</si>
  <si>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</si>
  <si>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</si>
  <si>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</si>
  <si>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</si>
  <si>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</si>
  <si>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</si>
  <si>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</si>
  <si>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</si>
  <si>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</si>
  <si>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</si>
  <si>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</si>
  <si>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</si>
  <si>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</si>
  <si>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</si>
  <si>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</si>
  <si>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</si>
  <si>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</si>
  <si>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</si>
  <si>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</si>
  <si>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</si>
  <si>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</si>
  <si>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</si>
  <si>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</si>
  <si>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</si>
  <si>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</si>
  <si>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</si>
  <si>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</si>
  <si>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</si>
  <si>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</si>
  <si>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</si>
  <si>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</si>
  <si>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</si>
  <si>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</si>
  <si>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</si>
  <si>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</si>
  <si>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</si>
  <si>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</si>
  <si>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</si>
  <si>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</si>
  <si>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</si>
  <si>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</si>
  <si>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</si>
  <si>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</si>
  <si>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</si>
  <si>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</si>
  <si>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</si>
  <si>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</si>
  <si>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</si>
  <si>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</si>
  <si>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</si>
  <si>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</si>
  <si>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</si>
  <si>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</si>
  <si>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</si>
  <si>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</si>
  <si>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</si>
  <si>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</si>
  <si>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</si>
  <si>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</si>
  <si>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</si>
  <si>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</si>
  <si>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</si>
  <si>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</si>
  <si>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</si>
  <si>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</si>
  <si>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</si>
  <si>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</si>
  <si>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</si>
  <si>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</si>
  <si>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</si>
  <si>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</si>
  <si>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</si>
  <si>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</si>
  <si>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</si>
  <si>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</si>
  <si>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</si>
  <si>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</si>
  <si>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</si>
  <si>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</si>
  <si>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</si>
  <si>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</si>
  <si>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</si>
  <si>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</si>
  <si>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</si>
  <si>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</si>
  <si>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</si>
  <si>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</si>
  <si>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</si>
  <si>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</si>
  <si>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</si>
  <si>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</si>
  <si>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</si>
  <si>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</si>
  <si>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</si>
  <si>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</si>
  <si>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</si>
  <si>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</si>
  <si>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</si>
  <si>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</si>
  <si>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</si>
  <si>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</si>
  <si>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</si>
  <si>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</si>
  <si>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</si>
  <si>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</si>
  <si>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</si>
  <si>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</si>
  <si>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</si>
  <si>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</si>
  <si>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</si>
  <si>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</si>
  <si>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</si>
  <si>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</si>
  <si>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</si>
  <si>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</si>
  <si>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</si>
  <si>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</si>
  <si>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</si>
  <si>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</si>
  <si>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</si>
  <si>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</si>
  <si>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</si>
  <si>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</si>
  <si>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</si>
  <si>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</si>
  <si>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</si>
  <si>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</si>
  <si>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</si>
  <si>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</si>
  <si>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</si>
  <si>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</si>
  <si>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</si>
  <si>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</si>
  <si>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</si>
  <si>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</si>
  <si>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</si>
  <si>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</si>
  <si>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</si>
  <si>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</si>
  <si>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</si>
  <si>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</si>
  <si>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</si>
  <si>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</si>
  <si>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</si>
  <si>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</si>
  <si>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</si>
  <si>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</si>
  <si>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</si>
  <si>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</si>
  <si>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</si>
  <si>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</si>
  <si>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</si>
  <si>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</si>
  <si>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</si>
  <si>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</si>
  <si>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</si>
  <si>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</si>
  <si>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</si>
  <si>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</si>
  <si>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</si>
  <si>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</si>
  <si>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</si>
  <si>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</si>
  <si>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</si>
  <si>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</si>
  <si>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</si>
  <si>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</si>
  <si>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</si>
  <si>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</si>
  <si>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</si>
  <si>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</si>
  <si>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</si>
  <si>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</si>
  <si>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</si>
  <si>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</si>
  <si>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</si>
  <si>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</si>
  <si>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</si>
  <si>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</si>
  <si>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</si>
  <si>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</si>
  <si>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</si>
  <si>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</si>
  <si>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</si>
  <si>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</si>
  <si>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</si>
  <si>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</si>
  <si>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</si>
  <si>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</si>
  <si>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</si>
  <si>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</si>
  <si>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</si>
  <si>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</si>
  <si>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</si>
  <si>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</si>
  <si>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</si>
  <si>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</si>
  <si>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</si>
  <si>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</si>
  <si>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</si>
  <si>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</si>
  <si>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</si>
  <si>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</si>
  <si>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</si>
  <si>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</si>
  <si>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</si>
  <si>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</si>
  <si>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</si>
  <si>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</si>
  <si>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</si>
  <si>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</si>
  <si>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</si>
  <si>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</si>
  <si>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</si>
  <si>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</si>
  <si>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</si>
  <si>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</si>
  <si>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</si>
  <si>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</si>
  <si>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</si>
  <si>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</si>
  <si>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</si>
  <si>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</si>
  <si>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</si>
  <si>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</si>
  <si>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</si>
  <si>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</si>
  <si>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</si>
  <si>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</si>
  <si>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</si>
  <si>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</si>
  <si>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</si>
  <si>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</si>
  <si>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</si>
  <si>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</si>
  <si>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</si>
  <si>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</si>
  <si>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</si>
  <si>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</si>
  <si>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</si>
  <si>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</si>
  <si>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</si>
  <si>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</si>
  <si>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</si>
  <si>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</si>
  <si>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</si>
  <si>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</si>
  <si>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</si>
  <si>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</si>
  <si>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</si>
  <si>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</si>
  <si>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</si>
  <si>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</si>
  <si>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</si>
  <si>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</si>
  <si>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</si>
  <si>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</si>
  <si>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</si>
  <si>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</si>
  <si>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</si>
  <si>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</si>
  <si>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</si>
  <si>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</si>
  <si>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</si>
  <si>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</si>
  <si>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</si>
  <si>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</si>
  <si>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</si>
  <si>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</si>
  <si>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</si>
  <si>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</si>
  <si>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</si>
  <si>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</si>
  <si>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</si>
  <si>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</si>
  <si>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</si>
  <si>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</si>
  <si>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</si>
  <si>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</si>
  <si>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</si>
  <si>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</si>
  <si>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</si>
  <si>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</si>
  <si>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</si>
  <si>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</si>
  <si>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</si>
  <si>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</si>
  <si>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</si>
  <si>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</si>
  <si>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</si>
  <si>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</si>
  <si>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</si>
  <si>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</si>
  <si>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</si>
  <si>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</si>
  <si>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</si>
  <si>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</si>
  <si>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</si>
  <si>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</si>
  <si>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</si>
  <si>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</si>
  <si>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</si>
  <si>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</si>
  <si>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</si>
  <si>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</si>
  <si>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</si>
  <si>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</si>
  <si>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</si>
  <si>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</si>
  <si>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</si>
  <si>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</si>
  <si>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</si>
  <si>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</si>
  <si>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</si>
  <si>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</si>
  <si>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</si>
  <si>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</si>
  <si>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</si>
  <si>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</si>
  <si>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</si>
  <si>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</si>
  <si>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</si>
  <si>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</si>
  <si>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</si>
  <si>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</si>
  <si>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</si>
  <si>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</si>
  <si>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</si>
  <si>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</si>
  <si>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</si>
  <si>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</si>
  <si>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</si>
  <si>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</si>
  <si>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</si>
  <si>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</si>
  <si>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</si>
  <si>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</si>
  <si>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</si>
  <si>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</si>
  <si>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</si>
  <si>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</si>
  <si>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</si>
  <si>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</si>
  <si>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</si>
  <si>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</si>
  <si>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</si>
  <si>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</si>
  <si>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</si>
  <si>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</si>
  <si>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</si>
  <si>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</si>
  <si>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</si>
  <si>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</si>
  <si>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</si>
  <si>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</si>
  <si>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</si>
  <si>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</si>
  <si>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</si>
  <si>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</si>
  <si>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</si>
  <si>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</si>
  <si>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</si>
  <si>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</si>
  <si>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</si>
  <si>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</si>
  <si>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</si>
  <si>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</si>
  <si>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</si>
  <si>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</si>
  <si>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</si>
  <si>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</si>
  <si>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</si>
  <si>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</si>
  <si>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</si>
  <si>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</si>
  <si>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</si>
  <si>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</si>
  <si>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</si>
  <si>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</si>
  <si>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</si>
  <si>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</si>
  <si>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</si>
  <si>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</si>
  <si>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</si>
  <si>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</si>
  <si>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</si>
  <si>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</si>
  <si>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</si>
  <si>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</si>
  <si>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</si>
  <si>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</si>
  <si>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</si>
  <si>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</si>
  <si>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</si>
  <si>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</si>
  <si>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</si>
  <si>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</si>
  <si>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</si>
  <si>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</si>
  <si>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</si>
  <si>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</si>
  <si>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</si>
  <si>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</si>
  <si>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</si>
  <si>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</si>
  <si>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</si>
  <si>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</si>
  <si>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</si>
  <si>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</si>
  <si>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</si>
  <si>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</si>
  <si>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</si>
  <si>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</si>
  <si>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</si>
  <si>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</si>
  <si>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</si>
  <si>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</si>
  <si>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</si>
  <si>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</si>
  <si>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</si>
  <si>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</si>
  <si>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</si>
  <si>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</si>
  <si>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</si>
  <si>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</si>
  <si>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</si>
  <si>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</si>
  <si>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</si>
  <si>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</si>
  <si>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</si>
  <si>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</si>
  <si>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</si>
  <si>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</si>
  <si>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</si>
  <si>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</si>
  <si>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</si>
  <si>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</si>
  <si>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</si>
  <si>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</si>
  <si>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</si>
  <si>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</si>
  <si>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</si>
  <si>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</si>
  <si>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</si>
  <si>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</si>
  <si>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</si>
  <si>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</si>
  <si>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</si>
  <si>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</si>
  <si>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</si>
  <si>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</si>
  <si>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</si>
  <si>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</si>
  <si>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</si>
  <si>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</si>
  <si>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</si>
  <si>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</si>
  <si>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</si>
  <si>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</si>
  <si>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</si>
  <si>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</si>
  <si>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</si>
  <si>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</si>
  <si>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</si>
  <si>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</si>
  <si>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</si>
  <si>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</si>
  <si>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</si>
  <si>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</si>
  <si>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</si>
  <si>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</si>
  <si>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</si>
  <si>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</si>
  <si>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</si>
  <si>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</si>
  <si>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</si>
  <si>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</si>
  <si>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</si>
  <si>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</si>
  <si>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</si>
  <si>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</si>
  <si>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</si>
  <si>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</si>
  <si>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</si>
  <si>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</si>
  <si>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</si>
  <si>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</si>
  <si>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</si>
  <si>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</si>
  <si>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</si>
  <si>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</si>
  <si>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</si>
  <si>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</si>
  <si>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</si>
  <si>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</si>
  <si>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</si>
  <si>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</si>
  <si>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</si>
  <si>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</si>
  <si>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</si>
  <si>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</si>
  <si>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</si>
  <si>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</si>
  <si>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</si>
  <si>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</si>
  <si>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</si>
  <si>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</si>
  <si>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</si>
  <si>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</si>
  <si>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</si>
  <si>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</si>
  <si>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</si>
  <si>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</si>
  <si>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</si>
  <si>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</si>
  <si>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</si>
  <si>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</si>
  <si>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</si>
  <si>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</si>
  <si>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</si>
  <si>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</si>
  <si>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</si>
  <si>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</si>
  <si>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</si>
  <si>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</si>
  <si>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</si>
  <si>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</si>
  <si>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</si>
  <si>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</si>
  <si>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</si>
  <si>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</si>
  <si>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</si>
  <si>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</si>
  <si>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</si>
  <si>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</si>
  <si>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</si>
  <si>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</si>
  <si>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</si>
  <si>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</si>
  <si>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</si>
  <si>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</si>
  <si>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</si>
  <si>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</si>
  <si>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</si>
  <si>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</si>
  <si>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</si>
  <si>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</si>
  <si>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</si>
  <si>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</si>
  <si>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</si>
  <si>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</si>
  <si>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</si>
  <si>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</si>
  <si>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</si>
  <si>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</si>
  <si>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</si>
  <si>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</si>
  <si>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</si>
  <si>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</si>
  <si>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</si>
  <si>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</si>
  <si>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</si>
  <si>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</si>
  <si>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</si>
  <si>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</si>
  <si>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</si>
  <si>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</si>
  <si>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</si>
  <si>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</si>
  <si>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</si>
  <si>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</si>
  <si>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</si>
  <si>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</si>
  <si>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</si>
  <si>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</si>
  <si>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</si>
  <si>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</si>
  <si>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</si>
  <si>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</si>
  <si>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</si>
  <si>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</si>
  <si>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</si>
  <si>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</si>
  <si>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</si>
  <si>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</si>
  <si>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</si>
  <si>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</si>
  <si>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</si>
  <si>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</si>
  <si>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</si>
  <si>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</si>
  <si>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</si>
  <si>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</si>
  <si>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</si>
  <si>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</si>
  <si>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</si>
  <si>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</si>
  <si>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</si>
  <si>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</si>
  <si>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</si>
  <si>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</si>
  <si>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</si>
  <si>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</si>
  <si>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</si>
  <si>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</si>
  <si>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</si>
  <si>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</si>
  <si>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</si>
  <si>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</si>
  <si>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</si>
  <si>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</si>
  <si>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</si>
  <si>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</si>
  <si>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</si>
  <si>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</si>
  <si>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</si>
  <si>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</si>
  <si>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</si>
  <si>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</si>
  <si>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</si>
  <si>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</si>
  <si>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</si>
  <si>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</si>
  <si>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</si>
  <si>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</si>
  <si>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</si>
  <si>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</si>
  <si>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</si>
  <si>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</si>
  <si>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</si>
  <si>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</si>
  <si>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</si>
  <si>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</si>
  <si>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</si>
  <si>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</si>
  <si>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</si>
  <si>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</si>
  <si>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</si>
  <si>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</si>
  <si>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</si>
  <si>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</si>
  <si>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</si>
  <si>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</si>
  <si>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</si>
  <si>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</si>
  <si>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</si>
  <si>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</si>
  <si>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</si>
  <si>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</si>
  <si>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</si>
  <si>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</si>
  <si>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</si>
  <si>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</si>
  <si>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</si>
  <si>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</si>
  <si>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</si>
  <si>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</si>
  <si>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</si>
  <si>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</si>
  <si>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</si>
  <si>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</si>
  <si>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</si>
  <si>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</si>
  <si>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</si>
  <si>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</si>
  <si>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</si>
  <si>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</si>
  <si>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</si>
  <si>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</si>
  <si>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</si>
  <si>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</si>
  <si>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</si>
  <si>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</si>
  <si>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</si>
  <si>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</si>
  <si>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</si>
  <si>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</si>
  <si>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</si>
  <si>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</si>
  <si>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</si>
  <si>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</si>
  <si>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</si>
  <si>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</si>
  <si>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</si>
  <si>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</si>
  <si>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</si>
  <si>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</si>
  <si>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</si>
  <si>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</si>
  <si>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</si>
  <si>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</si>
  <si>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</si>
  <si>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</si>
  <si>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</si>
  <si>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</si>
  <si>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</si>
  <si>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</si>
  <si>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</si>
  <si>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</si>
  <si>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</si>
  <si>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</si>
  <si>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</si>
  <si>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</si>
  <si>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</si>
  <si>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</si>
  <si>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</si>
  <si>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</si>
  <si>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</si>
  <si>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</si>
  <si>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</si>
  <si>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</si>
  <si>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</si>
  <si>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</si>
  <si>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</si>
  <si>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</si>
  <si>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</si>
  <si>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</si>
  <si>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</si>
  <si>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</si>
  <si>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</si>
  <si>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</si>
  <si>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</si>
  <si>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</si>
  <si>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</si>
  <si>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</si>
  <si>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</si>
  <si>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</si>
  <si>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</si>
  <si>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</si>
  <si>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</si>
  <si>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</si>
  <si>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</si>
  <si>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</si>
  <si>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</si>
  <si>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</si>
  <si>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</si>
  <si>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</si>
  <si>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</si>
  <si>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</si>
  <si>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</si>
  <si>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</si>
  <si>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</si>
  <si>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</si>
  <si>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</si>
  <si>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</si>
  <si>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</si>
  <si>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</si>
  <si>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</si>
  <si>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</si>
  <si>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</si>
  <si>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</si>
  <si>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 ICBF</t>
  </si>
  <si>
    <t>INSTITUTO SAGRADO CORAZON DE JESUS</t>
  </si>
  <si>
    <t>INSTITUTO MIXTO CAMILO TORRES</t>
  </si>
  <si>
    <t>CORPORACION FOLCLORICA TRIENTNIA</t>
  </si>
  <si>
    <t>ALCALDIA MUNICIPAL DE CIENAGA</t>
  </si>
  <si>
    <t xml:space="preserve">COOPERATIVA DE MADRES COMUNITARIAS DE EL BANCO MAGDALENA Y LA REGION COOMABAN </t>
  </si>
  <si>
    <t>194</t>
  </si>
  <si>
    <t>156</t>
  </si>
  <si>
    <t>081</t>
  </si>
  <si>
    <t>313</t>
  </si>
  <si>
    <t>118</t>
  </si>
  <si>
    <t>007</t>
  </si>
  <si>
    <t>078</t>
  </si>
  <si>
    <t>PROCESO ESPECIFICO DE SELECCIÓN DE PERSONAL PARA ATENDER POBLACIÓN CON PARTICULARIDADES CULTURALES ÉTNICAS. ACTUALIZACIÓN PEDAGÓGICA EN ASPECTO GENERAL DE LA PRIMERA INFANCIA CON EL ESPECIALISTA EN ORIENTACIÓN Y ASESORÍAS EDUCATIVAS. FORMACIÓN Y ACOMPAÑAMIENTO AL TALENTO HUMANO DE COMUNIDAD INFANTIL DE ASAFROBAN Y AGENTES EDUCATIVOS COMUNITARIOS</t>
  </si>
  <si>
    <t>BRINDAR ATENCIÓN Y CUIDADO A LA PRIMERA INFANCIA A LOS NIÑOS Y NIÑAS AFRODESCENDIENTES DE CERO A % AÑOS. CUYOS OBJETIVOS SON: ATENCIÓN A NIÑOS, NIÑAS Y FAMILIAS. COMPONENTE DE EDUCACIÓN INICIAL. SERVICIO EDUCACIÓN EN EL PRE-ESCOLAR. ATENCIÓN FAMILIAR. FORTALECIMIENTO DE CAPACIDAD Y CRIANZA ATENCIÓN Y COMPONENTE NUTRICIONAL. DESARROLLO ACCIONES PARA EL RESTABLECIMIENTO DEL DERECHO. DESARROLLAR ACCIONES EN LAS PRÁCTICAS DE LACTANCIA MATERNA. ELABORAR ACCIONES EN LAS BUENAS PRÁCTICAS DEL PROCESO DE LA GESTACIÓN. DESARROLLO DE ACCIONES PEDAGÓGICAS A LOS NIÑOS, NIÑAS Y FAMILIAS CON VALORES CULTURAL CON ENFOQUE ÉTNICO, PROMOVIENDO UN DESARROLLO INTEGRAL. IMPLEMENTAR PROCESOS DE FORMACIÓN Y ACOMPAÑAMIENTO EN LAS FAMILIAS</t>
  </si>
  <si>
    <t>ALCANZAR EL DESEMPEÑO PEDAGÓGICO EN LA FORMACIÓN DE DANZA, MOVIMIENTOS CORPORALES, LÚDICA, RELATO VIVENCIAL Y REALIZACIÓN DE SOCIODRAMA, DESARROLLO SOCIAL Y AFECTIVO EN ATENCIÓN A LA CULTURA AFRODESCENDIENTE A NIÑOS Y NIÑAS DE 2 – 5 AÑOS Y FAMILIAS EN EL CORREGIMIENTO DE RÍO FRÍO – ZONA BANANERA, PARA ALCANZAR UN DESARROLLO INTEGRAL DESDE LA PRIMERA INFANCIA, A TRAVÉS DE TALLERES PEDAGÓGICOS CON ENFOQUE DIFERENCIAL ÉTNICO, TRES DÍAS A LA SEMANA, EN ARAS DEL FORTALECIMIENTO DE LOS VALORES CULTURALES  EN LA COMUNIDAD AFRODESCENDIENTE.</t>
  </si>
  <si>
    <t>BRINDAR ATENCIÓN Y CUIDADO DE 70 NIÑOS Y NIÑOS DE 3 Y 5 AÑOS: SERVICIO DE EDUCACIÓN EN PRE-ESCOLAR. FORTALECIMIENTO DE CAPACIDAD Y CRIANZA. DESARROLLO DE ACCIONES PARA RESTABLECIMIENTO DEL DERECHO. DESARROLLO DE ACCIONES A LOS NIÑOS Y NIÑAS CON VALORES CULTURALES CON ENFOQUE DIFERENCIA ÉTNICO PROMOVIENDO UN DESARROLLO INTEGRAL.</t>
  </si>
  <si>
    <t>COMPONENTE DE EDUCACIÓN INICIAL. SERVICIO DE EDUCACIÓN EN PRE-ESCOLAR. FORTALECIMIENTO DE CAPACIDAD Y CRIANZA. ATENCIÓN Y COMPONENTE NUTRICIONAL. DESARROLLO DE ACCIONES PARA RESTABLECIMIENTO DEL DERECHO. DESARROLLO DE ACCIONES A LOS NIÑOS Y NIÑAS CON VALORES CULTURALES CON EL ENFOQUE DIFERENCIAL ÉTNICO PROMOVIENDO UN DESARROLLO INTEGRAL.</t>
  </si>
  <si>
    <t>PRESTAR EL SERVICIO DE DESARROLLO INFANTIL EN MEDIO FAMILIAR -DIMF- DE CONFORMIDAD CON EL MANUAL OPERATIVO DE LA MODALIDAD FAMILIAR Y LAS DIRECTRICES ESTABLECIDAS POR EL ICBF, EN ARMONIA CON LA POLITICA DE ESTADO PARA EL DESARROLLO INTEGRAL DE LA PRIMERA INFACIA DE CERO A SIEMPRE.</t>
  </si>
  <si>
    <t>PRESTAR LOS SERVICIOS PARA LA ATENCION A LA PRIMERA INFANCIA EN LOS HOGARES COMUNITARIOS DE BIENESTAR HCB, DE CONFORMIDAD CON EL MANUAL OPERATIVO DE LA MODALIDAD COMUNITARIA, EL LINEAMIENTO TECNICO PARA LA ATENCION A LA PRIMERA INFANCIA Y LAS DIRECTRICES ESTABLECIDAS POR EL ICBF, EN ARMONIA CON LA POLITICA DE ESTADO PARA EL DESARROLLO INTEGRAL DE LA PRIMERA INFANCIA DE CERO A SIEMPRE.</t>
  </si>
  <si>
    <t>ANA ROVIRA BUELVAS CAÑATE</t>
  </si>
  <si>
    <t>CALLE 24 # 8-85</t>
  </si>
  <si>
    <t>funafroraizales@hotmail.com</t>
  </si>
  <si>
    <t>3004439781 -4101794</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</si>
  <si>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</si>
  <si>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2021-47-10001218,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</si>
</sst>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169" zoomScale="85" zoomScaleNormal="85"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2701</v>
      </c>
      <c r="D15" s="35"/>
      <c r="E15" s="35"/>
      <c r="F15" s="5"/>
      <c r="G15" s="32" t="s">
        <v>1168</v>
      </c>
      <c r="H15" s="103" t="s">
        <v>711</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900230636</v>
      </c>
      <c r="C20" s="5"/>
      <c r="D20" s="73"/>
      <c r="E20" s="5"/>
      <c r="F20" s="5"/>
      <c r="G20" s="5"/>
      <c r="H20" s="243"/>
      <c r="I20" s="149" t="s">
        <v>711</v>
      </c>
      <c r="J20" s="150" t="s">
        <v>726</v>
      </c>
      <c r="K20" s="151">
        <v>2036322900</v>
      </c>
      <c r="L20" s="152"/>
      <c r="M20" s="152">
        <v>44561</v>
      </c>
      <c r="N20" s="135">
        <f>+(M20-L20)/30</f>
        <v>1485.3666666666666</v>
      </c>
      <c r="O20" s="138"/>
      <c r="U20" s="134"/>
      <c r="V20" s="105">
        <f ca="1">NOW()</f>
        <v>44191.951663425927</v>
      </c>
      <c r="W20" s="105">
        <f ca="1">NOW()</f>
        <v>44191.951663425927</v>
      </c>
    </row>
    <row r="21" spans="1:23" ht="30" customHeight="1" outlineLevel="1" x14ac:dyDescent="0.25">
      <c r="A21" s="9"/>
      <c r="B21" s="71"/>
      <c r="C21" s="5"/>
      <c r="D21" s="5"/>
      <c r="E21" s="5"/>
      <c r="F21" s="5"/>
      <c r="G21" s="5"/>
      <c r="H21" s="70"/>
      <c r="I21" s="149" t="s">
        <v>711</v>
      </c>
      <c r="J21" s="150" t="s">
        <v>739</v>
      </c>
      <c r="K21" s="151"/>
      <c r="L21" s="152"/>
      <c r="M21" s="152">
        <v>44561</v>
      </c>
      <c r="N21" s="135">
        <f t="shared" ref="N21:N35" si="0">+(M21-L21)/30</f>
        <v>1485.3666666666666</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FUNDACION AFROCOLOMBIANA RAIZALES</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2700</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2682</v>
      </c>
      <c r="E48" s="145">
        <v>43922</v>
      </c>
      <c r="F48" s="145">
        <v>44165</v>
      </c>
      <c r="G48" s="160">
        <f>IF(AND(E48&lt;&gt;"",F48&lt;&gt;""),((F48-E48)/30),"")</f>
        <v>8.1</v>
      </c>
      <c r="H48" s="114" t="s">
        <v>2695</v>
      </c>
      <c r="I48" s="113" t="s">
        <v>711</v>
      </c>
      <c r="J48" s="113" t="s">
        <v>728</v>
      </c>
      <c r="K48" s="116">
        <v>1003412792</v>
      </c>
      <c r="L48" s="115" t="s">
        <v>1148</v>
      </c>
      <c r="M48" s="117"/>
      <c r="N48" s="115" t="s">
        <v>1151</v>
      </c>
      <c r="O48" s="115" t="s">
        <v>1148</v>
      </c>
      <c r="P48" s="78"/>
    </row>
    <row r="49" spans="1:16" s="6" customFormat="1" ht="24.75" customHeight="1" x14ac:dyDescent="0.25">
      <c r="A49" s="143">
        <v>2</v>
      </c>
      <c r="B49" s="111" t="s">
        <v>2676</v>
      </c>
      <c r="C49" s="112" t="s">
        <v>31</v>
      </c>
      <c r="D49" s="110" t="s">
        <v>2683</v>
      </c>
      <c r="E49" s="145">
        <v>43497</v>
      </c>
      <c r="F49" s="145">
        <v>43822</v>
      </c>
      <c r="G49" s="160">
        <f t="shared" ref="G49:G50" si="2">IF(AND(E49&lt;&gt;"",F49&lt;&gt;""),((F49-E49)/30),"")</f>
        <v>10.833333333333334</v>
      </c>
      <c r="H49" s="114" t="s">
        <v>2694</v>
      </c>
      <c r="I49" s="113" t="s">
        <v>711</v>
      </c>
      <c r="J49" s="113" t="s">
        <v>719</v>
      </c>
      <c r="K49" s="116">
        <v>751049225</v>
      </c>
      <c r="L49" s="115" t="s">
        <v>1148</v>
      </c>
      <c r="M49" s="117"/>
      <c r="N49" s="115" t="s">
        <v>1151</v>
      </c>
      <c r="O49" s="115" t="s">
        <v>1148</v>
      </c>
      <c r="P49" s="78"/>
    </row>
    <row r="50" spans="1:16" s="6" customFormat="1" ht="24.75" customHeight="1" x14ac:dyDescent="0.25">
      <c r="A50" s="143">
        <v>3</v>
      </c>
      <c r="B50" s="111" t="s">
        <v>2677</v>
      </c>
      <c r="C50" s="112" t="s">
        <v>32</v>
      </c>
      <c r="D50" s="110" t="s">
        <v>2684</v>
      </c>
      <c r="E50" s="145">
        <v>43136</v>
      </c>
      <c r="F50" s="145">
        <v>43427</v>
      </c>
      <c r="G50" s="160">
        <f t="shared" si="2"/>
        <v>9.6999999999999993</v>
      </c>
      <c r="H50" s="119" t="s">
        <v>2693</v>
      </c>
      <c r="I50" s="113" t="s">
        <v>711</v>
      </c>
      <c r="J50" s="113" t="s">
        <v>719</v>
      </c>
      <c r="K50" s="116">
        <v>5000000</v>
      </c>
      <c r="L50" s="115" t="s">
        <v>1148</v>
      </c>
      <c r="M50" s="117"/>
      <c r="N50" s="115" t="s">
        <v>1151</v>
      </c>
      <c r="O50" s="115" t="s">
        <v>26</v>
      </c>
      <c r="P50" s="78"/>
    </row>
    <row r="51" spans="1:16" s="6" customFormat="1" ht="24.75" customHeight="1" outlineLevel="1" x14ac:dyDescent="0.25">
      <c r="A51" s="143">
        <v>4</v>
      </c>
      <c r="B51" s="111" t="s">
        <v>2678</v>
      </c>
      <c r="C51" s="112" t="s">
        <v>32</v>
      </c>
      <c r="D51" s="110" t="s">
        <v>2685</v>
      </c>
      <c r="E51" s="145">
        <v>42801</v>
      </c>
      <c r="F51" s="145">
        <v>43053</v>
      </c>
      <c r="G51" s="160">
        <f t="shared" ref="G51:G107" si="3">IF(AND(E51&lt;&gt;"",F51&lt;&gt;""),((F51-E51)/30),"")</f>
        <v>8.4</v>
      </c>
      <c r="H51" s="114" t="s">
        <v>2692</v>
      </c>
      <c r="I51" s="113" t="s">
        <v>711</v>
      </c>
      <c r="J51" s="113" t="s">
        <v>719</v>
      </c>
      <c r="K51" s="116">
        <v>6500000</v>
      </c>
      <c r="L51" s="115" t="s">
        <v>1148</v>
      </c>
      <c r="M51" s="117"/>
      <c r="N51" s="115" t="s">
        <v>1151</v>
      </c>
      <c r="O51" s="115" t="s">
        <v>26</v>
      </c>
      <c r="P51" s="78"/>
    </row>
    <row r="52" spans="1:16" s="7" customFormat="1" ht="24.75" customHeight="1" outlineLevel="1" x14ac:dyDescent="0.25">
      <c r="A52" s="144">
        <v>5</v>
      </c>
      <c r="B52" s="111" t="s">
        <v>2679</v>
      </c>
      <c r="C52" s="112" t="s">
        <v>32</v>
      </c>
      <c r="D52" s="110" t="s">
        <v>2686</v>
      </c>
      <c r="E52" s="145">
        <v>42432</v>
      </c>
      <c r="F52" s="145">
        <v>42716</v>
      </c>
      <c r="G52" s="160">
        <f t="shared" si="3"/>
        <v>9.4666666666666668</v>
      </c>
      <c r="H52" s="119" t="s">
        <v>2691</v>
      </c>
      <c r="I52" s="113" t="s">
        <v>711</v>
      </c>
      <c r="J52" s="113" t="s">
        <v>719</v>
      </c>
      <c r="K52" s="116">
        <v>5500000</v>
      </c>
      <c r="L52" s="115" t="s">
        <v>1148</v>
      </c>
      <c r="M52" s="117"/>
      <c r="N52" s="115" t="s">
        <v>1151</v>
      </c>
      <c r="O52" s="115" t="s">
        <v>26</v>
      </c>
      <c r="P52" s="79"/>
    </row>
    <row r="53" spans="1:16" s="7" customFormat="1" ht="24.75" customHeight="1" outlineLevel="1" x14ac:dyDescent="0.25">
      <c r="A53" s="144">
        <v>6</v>
      </c>
      <c r="B53" s="111" t="s">
        <v>2680</v>
      </c>
      <c r="C53" s="112" t="s">
        <v>31</v>
      </c>
      <c r="D53" s="110" t="s">
        <v>2687</v>
      </c>
      <c r="E53" s="145">
        <v>42065</v>
      </c>
      <c r="F53" s="145">
        <v>42338</v>
      </c>
      <c r="G53" s="160">
        <f t="shared" si="3"/>
        <v>9.1</v>
      </c>
      <c r="H53" s="119" t="s">
        <v>2690</v>
      </c>
      <c r="I53" s="113" t="s">
        <v>711</v>
      </c>
      <c r="J53" s="113" t="s">
        <v>719</v>
      </c>
      <c r="K53" s="116">
        <v>15000000</v>
      </c>
      <c r="L53" s="115" t="s">
        <v>1148</v>
      </c>
      <c r="M53" s="117"/>
      <c r="N53" s="115" t="s">
        <v>1151</v>
      </c>
      <c r="O53" s="115" t="s">
        <v>26</v>
      </c>
      <c r="P53" s="79"/>
    </row>
    <row r="54" spans="1:16" s="7" customFormat="1" ht="24.75" customHeight="1" outlineLevel="1" x14ac:dyDescent="0.25">
      <c r="A54" s="144">
        <v>7</v>
      </c>
      <c r="B54" s="111" t="s">
        <v>2681</v>
      </c>
      <c r="C54" s="112" t="s">
        <v>32</v>
      </c>
      <c r="D54" s="110" t="s">
        <v>2688</v>
      </c>
      <c r="E54" s="145">
        <v>41333</v>
      </c>
      <c r="F54" s="145">
        <v>41607</v>
      </c>
      <c r="G54" s="160">
        <f t="shared" si="3"/>
        <v>9.1333333333333329</v>
      </c>
      <c r="H54" s="114" t="s">
        <v>2689</v>
      </c>
      <c r="I54" s="113" t="s">
        <v>711</v>
      </c>
      <c r="J54" s="113" t="s">
        <v>720</v>
      </c>
      <c r="K54" s="118">
        <v>5500000</v>
      </c>
      <c r="L54" s="115" t="s">
        <v>1148</v>
      </c>
      <c r="M54" s="117"/>
      <c r="N54" s="115" t="s">
        <v>1151</v>
      </c>
      <c r="O54" s="115" t="s">
        <v>26</v>
      </c>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0.01</v>
      </c>
      <c r="G179" s="165">
        <f>IF(F179&gt;0,SUM(E179+F179),"")</f>
        <v>0.03</v>
      </c>
      <c r="H179" s="5"/>
      <c r="I179" s="191" t="s">
        <v>2671</v>
      </c>
      <c r="J179" s="191"/>
      <c r="K179" s="191"/>
      <c r="L179" s="191"/>
      <c r="M179" s="172">
        <v>0.03</v>
      </c>
      <c r="O179" s="8"/>
      <c r="Q179" s="19"/>
      <c r="R179" s="159">
        <f>IF(M179&gt;0,SUM(L179+M179),"")</f>
        <v>0.03</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61089687</v>
      </c>
      <c r="F185" s="92"/>
      <c r="G185" s="93"/>
      <c r="H185" s="88"/>
      <c r="I185" s="90" t="s">
        <v>2627</v>
      </c>
      <c r="J185" s="166">
        <f>+SUM(M179:M183)</f>
        <v>0.03</v>
      </c>
      <c r="K185" s="236" t="s">
        <v>2628</v>
      </c>
      <c r="L185" s="236"/>
      <c r="M185" s="94">
        <f>+J185*(SUM(K20:K35))</f>
        <v>61089687</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42122</v>
      </c>
      <c r="D193" s="5"/>
      <c r="E193" s="126">
        <v>414</v>
      </c>
      <c r="F193" s="5"/>
      <c r="G193" s="5"/>
      <c r="H193" s="147" t="s">
        <v>2696</v>
      </c>
      <c r="J193" s="5"/>
      <c r="K193" s="127">
        <v>43497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2697</v>
      </c>
      <c r="J211" s="27" t="s">
        <v>2622</v>
      </c>
      <c r="K211" s="148" t="s">
        <v>2697</v>
      </c>
      <c r="L211" s="21"/>
      <c r="M211" s="21"/>
      <c r="N211" s="21"/>
      <c r="O211" s="8"/>
    </row>
    <row r="212" spans="1:15" x14ac:dyDescent="0.25">
      <c r="A212" s="9"/>
      <c r="B212" s="27" t="s">
        <v>2619</v>
      </c>
      <c r="C212" s="147" t="s">
        <v>2696</v>
      </c>
      <c r="D212" s="21"/>
      <c r="G212" s="27" t="s">
        <v>2621</v>
      </c>
      <c r="H212" s="148" t="s">
        <v>2699</v>
      </c>
      <c r="J212" s="27" t="s">
        <v>2623</v>
      </c>
      <c r="K212" s="147" t="s">
        <v>2698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2020-11-20T15:12:35Z</cp:lastPrinted>
  <dcterms:created xsi:type="dcterms:W3CDTF">2020-10-14T21:57:42Z</dcterms:created>
  <dcterms:modified xsi:type="dcterms:W3CDTF">2020-12-27T03:50:26Z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