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cretaria - LTS\Desktop\BANCO OFERENT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72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<sst xmlns="http://schemas.openxmlformats.org/spreadsheetml/2006/main" count="3115" uniqueCount="2691">
  <si>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</si>
  <si>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</si>
  <si>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</si>
  <si>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</si>
  <si>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</si>
  <si>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</si>
  <si>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</si>
  <si>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</si>
  <si>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</si>
  <si>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</si>
  <si>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</si>
  <si>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</si>
  <si>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</si>
  <si>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</si>
  <si>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</si>
  <si>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</si>
  <si>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</si>
  <si>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</si>
  <si>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</si>
  <si>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</si>
  <si>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</si>
  <si>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</si>
  <si>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</si>
  <si>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</si>
  <si>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</si>
  <si>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</si>
  <si>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</si>
  <si>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</si>
  <si>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</si>
  <si>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</si>
  <si>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</si>
  <si>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</si>
  <si>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</si>
  <si>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</si>
  <si>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</si>
  <si>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</si>
  <si>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</si>
  <si>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</si>
  <si>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</si>
  <si>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</si>
  <si>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</si>
  <si>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</si>
  <si>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</si>
  <si>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</si>
  <si>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</si>
  <si>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</si>
  <si>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</si>
  <si>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</si>
  <si>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</si>
  <si>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</si>
  <si>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</si>
  <si>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</si>
  <si>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</si>
  <si>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</si>
  <si>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</si>
  <si>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</si>
  <si>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</si>
  <si>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</si>
  <si>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</si>
  <si>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</si>
  <si>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</si>
  <si>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</si>
  <si>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</si>
  <si>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</si>
  <si>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</si>
  <si>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</si>
  <si>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</si>
  <si>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</si>
  <si>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</si>
  <si>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</si>
  <si>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</si>
  <si>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</si>
  <si>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</si>
  <si>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</si>
  <si>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</si>
  <si>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</si>
  <si>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</si>
  <si>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</si>
  <si>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</si>
  <si>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</si>
  <si>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</si>
  <si>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</si>
  <si>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</si>
  <si>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</si>
  <si>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</si>
  <si>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</si>
  <si>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</si>
  <si>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</si>
  <si>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</si>
  <si>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</si>
  <si>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</si>
  <si>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</si>
  <si>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</si>
  <si>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</si>
  <si>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</si>
  <si>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</si>
  <si>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</si>
  <si>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</si>
  <si>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</si>
  <si>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</si>
  <si>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</si>
  <si>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</si>
  <si>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</si>
  <si>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</si>
  <si>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</si>
  <si>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</si>
  <si>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</si>
  <si>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</si>
  <si>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</si>
  <si>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</si>
  <si>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</si>
  <si>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</si>
  <si>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</si>
  <si>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</si>
  <si>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</si>
  <si>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</si>
  <si>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</si>
  <si>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</si>
  <si>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</si>
  <si>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</si>
  <si>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</si>
  <si>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</si>
  <si>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</si>
  <si>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</si>
  <si>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</si>
  <si>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</si>
  <si>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</si>
  <si>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</si>
  <si>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</si>
  <si>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</si>
  <si>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</si>
  <si>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</si>
  <si>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</si>
  <si>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</si>
  <si>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</si>
  <si>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</si>
  <si>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</si>
  <si>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</si>
  <si>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</si>
  <si>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</si>
  <si>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</si>
  <si>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</si>
  <si>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</si>
  <si>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</si>
  <si>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</si>
  <si>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</si>
  <si>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</si>
  <si>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</si>
  <si>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</si>
  <si>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</si>
  <si>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</si>
  <si>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</si>
  <si>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</si>
  <si>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</si>
  <si>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</si>
  <si>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</si>
  <si>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</si>
  <si>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</si>
  <si>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</si>
  <si>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</si>
  <si>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</si>
  <si>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</si>
  <si>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</si>
  <si>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</si>
  <si>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</si>
  <si>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</si>
  <si>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</si>
  <si>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</si>
  <si>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</si>
  <si>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</si>
  <si>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</si>
  <si>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</si>
  <si>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</si>
  <si>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</si>
  <si>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</si>
  <si>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</si>
  <si>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</si>
  <si>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</si>
  <si>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</si>
  <si>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</si>
  <si>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</si>
  <si>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</si>
  <si>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</si>
  <si>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</si>
  <si>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</si>
  <si>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</si>
  <si>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</si>
  <si>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</si>
  <si>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</si>
  <si>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</si>
  <si>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</si>
  <si>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</si>
  <si>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</si>
  <si>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</si>
  <si>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</si>
  <si>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</si>
  <si>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</si>
  <si>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</si>
  <si>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</si>
  <si>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</si>
  <si>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</si>
  <si>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</si>
  <si>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</si>
  <si>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</si>
  <si>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</si>
  <si>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</si>
  <si>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</si>
  <si>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</si>
  <si>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</si>
  <si>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</si>
  <si>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</si>
  <si>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</si>
  <si>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</si>
  <si>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</si>
  <si>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</si>
  <si>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</si>
  <si>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</si>
  <si>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</si>
  <si>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</si>
  <si>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</si>
  <si>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</si>
  <si>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</si>
  <si>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</si>
  <si>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</si>
  <si>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</si>
  <si>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</si>
  <si>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</si>
  <si>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</si>
  <si>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</si>
  <si>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</si>
  <si>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</si>
  <si>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</si>
  <si>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</si>
  <si>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</si>
  <si>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</si>
  <si>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</si>
  <si>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</si>
  <si>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</si>
  <si>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</si>
  <si>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</si>
  <si>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</si>
  <si>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</si>
  <si>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</si>
  <si>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</si>
  <si>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</si>
  <si>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</si>
  <si>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</si>
  <si>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</si>
  <si>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</si>
  <si>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</si>
  <si>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</si>
  <si>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</si>
  <si>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</si>
  <si>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</si>
  <si>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</si>
  <si>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</si>
  <si>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</si>
  <si>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</si>
  <si>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</si>
  <si>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</si>
  <si>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</si>
  <si>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</si>
  <si>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</si>
  <si>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</si>
  <si>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</si>
  <si>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</si>
  <si>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</si>
  <si>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</si>
  <si>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</si>
  <si>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</si>
  <si>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</si>
  <si>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</si>
  <si>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</si>
  <si>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</si>
  <si>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</si>
  <si>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</si>
  <si>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</si>
  <si>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</si>
  <si>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</si>
  <si>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</si>
  <si>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</si>
  <si>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</si>
  <si>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</si>
  <si>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</si>
  <si>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</si>
  <si>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</si>
  <si>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</si>
  <si>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</si>
  <si>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</si>
  <si>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</si>
  <si>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</si>
  <si>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</si>
  <si>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</si>
  <si>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</si>
  <si>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</si>
  <si>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</si>
  <si>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</si>
  <si>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</si>
  <si>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</si>
  <si>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</si>
  <si>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</si>
  <si>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</si>
  <si>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</si>
  <si>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</si>
  <si>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</si>
  <si>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</si>
  <si>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</si>
  <si>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</si>
  <si>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</si>
  <si>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</si>
  <si>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</si>
  <si>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</si>
  <si>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</si>
  <si>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</si>
  <si>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</si>
  <si>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</si>
  <si>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</si>
  <si>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</si>
  <si>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</si>
  <si>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</si>
  <si>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</si>
  <si>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</si>
  <si>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</si>
  <si>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</si>
  <si>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</si>
  <si>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</si>
  <si>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</si>
  <si>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</si>
  <si>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</si>
  <si>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</si>
  <si>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</si>
  <si>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</si>
  <si>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</si>
  <si>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</si>
  <si>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</si>
  <si>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</si>
  <si>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</si>
  <si>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</si>
  <si>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</si>
  <si>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</si>
  <si>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</si>
  <si>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</si>
  <si>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</si>
  <si>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</si>
  <si>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</si>
  <si>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</si>
  <si>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</si>
  <si>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</si>
  <si>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</si>
  <si>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</si>
  <si>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</si>
  <si>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</si>
  <si>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</si>
  <si>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</si>
  <si>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</si>
  <si>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</si>
  <si>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</si>
  <si>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</si>
  <si>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</si>
  <si>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</si>
  <si>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</si>
  <si>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</si>
  <si>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</si>
  <si>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</si>
  <si>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</si>
  <si>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</si>
  <si>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</si>
  <si>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</si>
  <si>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</si>
  <si>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</si>
  <si>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</si>
  <si>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</si>
  <si>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</si>
  <si>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</si>
  <si>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</si>
  <si>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</si>
  <si>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</si>
  <si>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</si>
  <si>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</si>
  <si>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</si>
  <si>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</si>
  <si>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</si>
  <si>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</si>
  <si>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</si>
  <si>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</si>
  <si>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</si>
  <si>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</si>
  <si>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</si>
  <si>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</si>
  <si>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</si>
  <si>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</si>
  <si>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</si>
  <si>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</si>
  <si>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</si>
  <si>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</si>
  <si>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</si>
  <si>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</si>
  <si>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</si>
  <si>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</si>
  <si>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</si>
  <si>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</si>
  <si>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</si>
  <si>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</si>
  <si>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</si>
  <si>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</si>
  <si>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</si>
  <si>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</si>
  <si>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</si>
  <si>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</si>
  <si>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</si>
  <si>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</si>
  <si>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</si>
  <si>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</si>
  <si>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</si>
  <si>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</si>
  <si>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</si>
  <si>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</si>
  <si>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</si>
  <si>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</si>
  <si>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</si>
  <si>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</si>
  <si>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</si>
  <si>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</si>
  <si>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</si>
  <si>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</si>
  <si>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</si>
  <si>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</si>
  <si>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</si>
  <si>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</si>
  <si>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</si>
  <si>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</si>
  <si>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</si>
  <si>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</si>
  <si>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</si>
  <si>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</si>
  <si>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</si>
  <si>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</si>
  <si>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</si>
  <si>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</si>
  <si>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</si>
  <si>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</si>
  <si>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</si>
  <si>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</si>
  <si>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</si>
  <si>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</si>
  <si>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</si>
  <si>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</si>
  <si>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</si>
  <si>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</si>
  <si>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</si>
  <si>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</si>
  <si>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</si>
  <si>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</si>
  <si>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</si>
  <si>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</si>
  <si>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</si>
  <si>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</si>
  <si>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</si>
  <si>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</si>
  <si>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</si>
  <si>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</si>
  <si>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</si>
  <si>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</si>
  <si>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</si>
  <si>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</si>
  <si>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</si>
  <si>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</si>
  <si>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</si>
  <si>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</si>
  <si>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</si>
  <si>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</si>
  <si>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</si>
  <si>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</si>
  <si>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</si>
  <si>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</si>
  <si>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</si>
  <si>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</si>
  <si>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</si>
  <si>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</si>
  <si>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</si>
  <si>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</si>
  <si>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</si>
  <si>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</si>
  <si>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</si>
  <si>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</si>
  <si>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</si>
  <si>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</si>
  <si>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</si>
  <si>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</si>
  <si>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</si>
  <si>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</si>
  <si>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</si>
  <si>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</si>
  <si>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</si>
  <si>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</si>
  <si>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</si>
  <si>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</si>
  <si>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</si>
  <si>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</si>
  <si>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</si>
  <si>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</si>
  <si>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</si>
  <si>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</si>
  <si>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</si>
  <si>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</si>
  <si>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</si>
  <si>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</si>
  <si>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</si>
  <si>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</si>
  <si>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</si>
  <si>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</si>
  <si>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</si>
  <si>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</si>
  <si>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</si>
  <si>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</si>
  <si>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</si>
  <si>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</si>
  <si>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</si>
  <si>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</si>
  <si>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</si>
  <si>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</si>
  <si>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</si>
  <si>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</si>
  <si>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</si>
  <si>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</si>
  <si>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</si>
  <si>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</si>
  <si>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</si>
  <si>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</si>
  <si>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</si>
  <si>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</si>
  <si>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</si>
  <si>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</si>
  <si>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</si>
  <si>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</si>
  <si>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</si>
  <si>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</si>
  <si>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</si>
  <si>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</si>
  <si>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</si>
  <si>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</si>
  <si>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</si>
  <si>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</si>
  <si>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</si>
  <si>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</si>
  <si>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</si>
  <si>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</si>
  <si>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</si>
  <si>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</si>
  <si>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</si>
  <si>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</si>
  <si>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</si>
  <si>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</si>
  <si>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</si>
  <si>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</si>
  <si>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</si>
  <si>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</si>
  <si>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</si>
  <si>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</si>
  <si>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</si>
  <si>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</si>
  <si>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</si>
  <si>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</si>
  <si>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</si>
  <si>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</si>
  <si>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</si>
  <si>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</si>
  <si>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</si>
  <si>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</si>
  <si>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</si>
  <si>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</si>
  <si>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</si>
  <si>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</si>
  <si>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</si>
  <si>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</si>
  <si>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</si>
  <si>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</si>
  <si>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</si>
  <si>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</si>
  <si>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</si>
  <si>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</si>
  <si>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</si>
  <si>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</si>
  <si>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</si>
  <si>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</si>
  <si>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</si>
  <si>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</si>
  <si>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</si>
  <si>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</si>
  <si>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</si>
  <si>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</si>
  <si>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</si>
  <si>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</si>
  <si>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</si>
  <si>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</si>
  <si>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</si>
  <si>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</si>
  <si>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</si>
  <si>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</si>
  <si>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</si>
  <si>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</si>
  <si>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</si>
  <si>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</si>
  <si>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</si>
  <si>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</si>
  <si>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</si>
  <si>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</si>
  <si>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</si>
  <si>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</si>
  <si>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</si>
  <si>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</si>
  <si>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</si>
  <si>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</si>
  <si>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</si>
  <si>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</si>
  <si>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</si>
  <si>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</si>
  <si>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</si>
  <si>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</si>
  <si>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</si>
  <si>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</si>
  <si>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</si>
  <si>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</si>
  <si>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</si>
  <si>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</si>
  <si>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</si>
  <si>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</si>
  <si>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</si>
  <si>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</si>
  <si>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</si>
  <si>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</si>
  <si>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</si>
  <si>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</si>
  <si>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</si>
  <si>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</si>
  <si>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</si>
  <si>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</si>
  <si>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</si>
  <si>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</si>
  <si>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</si>
  <si>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</si>
  <si>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</si>
  <si>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</si>
  <si>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</si>
  <si>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</si>
  <si>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</si>
  <si>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</si>
  <si>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</si>
  <si>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</si>
  <si>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</si>
  <si>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</si>
  <si>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</si>
  <si>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</si>
  <si>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</si>
  <si>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</si>
  <si>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</si>
  <si>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</si>
  <si>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</si>
  <si>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</si>
  <si>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</si>
  <si>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</si>
  <si>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</si>
  <si>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</si>
  <si>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</si>
  <si>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</si>
  <si>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</si>
  <si>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</si>
  <si>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</si>
  <si>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</si>
  <si>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</si>
  <si>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</si>
  <si>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</si>
  <si>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</si>
  <si>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</si>
  <si>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</si>
  <si>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</si>
  <si>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</si>
  <si>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</si>
  <si>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</si>
  <si>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</si>
  <si>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</si>
  <si>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</si>
  <si>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</si>
  <si>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</si>
  <si>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</si>
  <si>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</si>
  <si>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</si>
  <si>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</si>
  <si>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</si>
  <si>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</si>
  <si>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</si>
  <si>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</si>
  <si>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</si>
  <si>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</si>
  <si>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</si>
  <si>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</si>
  <si>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</si>
  <si>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</si>
  <si>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</si>
  <si>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</si>
  <si>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</si>
  <si>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</si>
  <si>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</si>
  <si>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</si>
  <si>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</si>
  <si>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</si>
  <si>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</si>
  <si>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</si>
  <si>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</si>
  <si>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</si>
  <si>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</si>
  <si>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</si>
  <si>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</si>
  <si>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</si>
  <si>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</si>
  <si>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</si>
  <si>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</si>
  <si>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</si>
  <si>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</si>
  <si>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</si>
  <si>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</si>
  <si>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</si>
  <si>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</si>
  <si>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</si>
  <si>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</si>
  <si>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</si>
  <si>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</si>
  <si>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</si>
  <si>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</si>
  <si>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</si>
  <si>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</si>
  <si>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</si>
  <si>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</si>
  <si>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</si>
  <si>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</si>
  <si>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</si>
  <si>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</si>
  <si>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</si>
  <si>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</si>
  <si>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</si>
  <si>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</si>
  <si>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</si>
  <si>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</si>
  <si>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</si>
  <si>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</si>
  <si>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</si>
  <si>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</si>
  <si>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</si>
  <si>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</si>
  <si>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</si>
  <si>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</si>
  <si>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</si>
  <si>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</si>
  <si>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</si>
  <si>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</si>
  <si>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</si>
  <si>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</si>
  <si>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</si>
  <si>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</si>
  <si>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</si>
  <si>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</si>
  <si>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</si>
  <si>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</si>
  <si>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</si>
  <si>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</si>
  <si>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</si>
  <si>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</si>
  <si>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</si>
  <si>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</si>
  <si>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</si>
  <si>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</si>
  <si>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</si>
  <si>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</si>
  <si>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</si>
  <si>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</si>
  <si>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</si>
  <si>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</si>
  <si>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</si>
  <si>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</si>
  <si>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</si>
  <si>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</si>
  <si>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</si>
  <si>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</si>
  <si>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</si>
  <si>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</si>
  <si>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</si>
  <si>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</si>
  <si>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</si>
  <si>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</si>
  <si>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</si>
  <si>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</si>
  <si>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</si>
  <si>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</si>
  <si>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</si>
  <si>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</si>
  <si>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</si>
  <si>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</si>
  <si>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</si>
  <si>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</si>
  <si>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</si>
  <si>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</si>
  <si>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</si>
  <si>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</si>
  <si>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</si>
  <si>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</si>
  <si>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</si>
  <si>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</si>
  <si>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</si>
  <si>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</si>
  <si>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</si>
  <si>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</si>
  <si>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</si>
  <si>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</si>
  <si>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</si>
  <si>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</si>
  <si>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</si>
  <si>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</si>
  <si>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</si>
  <si>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</si>
  <si>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</si>
  <si>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</si>
  <si>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</si>
  <si>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</si>
  <si>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</si>
  <si>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</si>
  <si>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</si>
  <si>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</si>
  <si>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</si>
  <si>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</si>
  <si>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</si>
  <si>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</si>
  <si>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</si>
  <si>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</si>
  <si>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</si>
  <si>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</si>
  <si>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</si>
  <si>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</si>
  <si>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</si>
  <si>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</si>
  <si>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</si>
  <si>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</si>
  <si>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</si>
  <si>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</si>
  <si>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</si>
  <si>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</si>
  <si>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</si>
  <si>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</si>
  <si>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</si>
  <si>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</si>
  <si>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</si>
  <si>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</si>
  <si>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</si>
  <si>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</si>
  <si>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</si>
  <si>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</si>
  <si>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</si>
  <si>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</si>
  <si>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</si>
  <si>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</si>
  <si>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</si>
  <si>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</si>
  <si>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</si>
  <si>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</si>
  <si>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</si>
  <si>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</si>
  <si>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</si>
  <si>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</si>
  <si>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</si>
  <si>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</si>
  <si>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</si>
  <si>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</si>
  <si>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</si>
  <si>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</si>
  <si>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</si>
  <si>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</si>
  <si>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</si>
  <si>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</si>
  <si>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</si>
  <si>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</si>
  <si>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</si>
  <si>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</si>
  <si>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</si>
  <si>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</si>
  <si>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</si>
  <si>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</si>
  <si>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</si>
  <si>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</si>
  <si>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</si>
  <si>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</si>
  <si>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</si>
  <si>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</si>
  <si>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</si>
  <si>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</si>
  <si>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</si>
  <si>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</si>
  <si>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</si>
  <si>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</si>
  <si>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</si>
  <si>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</si>
  <si>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</si>
  <si>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</si>
  <si>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</si>
  <si>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</si>
  <si>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</si>
  <si>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</si>
  <si>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</si>
  <si>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</si>
  <si>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</si>
  <si>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</si>
  <si>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</si>
  <si>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</si>
  <si>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</si>
  <si>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</si>
  <si>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</si>
  <si>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</si>
  <si>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</si>
  <si>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</si>
  <si>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</si>
  <si>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</si>
  <si>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</si>
  <si>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</si>
  <si>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</si>
  <si>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</si>
  <si>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</si>
  <si>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</si>
  <si>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</si>
  <si>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</si>
  <si>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</si>
  <si>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</si>
  <si>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</si>
  <si>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</si>
  <si>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</si>
  <si>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</si>
  <si>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</si>
  <si>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</si>
  <si>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</si>
  <si>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</si>
  <si>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</si>
  <si>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</si>
  <si>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</si>
  <si>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</si>
  <si>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</si>
  <si>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</si>
  <si>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</si>
  <si>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</si>
  <si>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</si>
  <si>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</si>
  <si>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</si>
  <si>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</si>
  <si>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</si>
  <si>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</si>
  <si>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</si>
  <si>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</si>
  <si>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</si>
  <si>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</si>
  <si>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</si>
  <si>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</si>
  <si>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</si>
  <si>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</si>
  <si>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</si>
  <si>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</si>
  <si>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</si>
  <si>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</si>
  <si>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</si>
  <si>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</si>
  <si>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</si>
  <si>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</si>
  <si>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</si>
  <si>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</si>
  <si>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</si>
  <si>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</si>
  <si>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</si>
  <si>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</si>
  <si>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</si>
  <si>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</si>
  <si>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</si>
  <si>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</si>
  <si>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</si>
  <si>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</si>
  <si>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</si>
  <si>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</si>
  <si>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</si>
  <si>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</si>
  <si>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</si>
  <si>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</si>
  <si>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</si>
  <si>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</si>
  <si>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</si>
  <si>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</si>
  <si>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</si>
  <si>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</si>
  <si>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</si>
  <si>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</si>
  <si>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</si>
  <si>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</si>
  <si>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</si>
  <si>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</si>
  <si>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</si>
  <si>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</si>
  <si>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</si>
  <si>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</si>
  <si>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</si>
  <si>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</si>
  <si>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</si>
  <si>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</si>
  <si>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</si>
  <si>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</si>
  <si>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</si>
  <si>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</si>
  <si>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</si>
  <si>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</si>
  <si>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</si>
  <si>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</si>
  <si>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</si>
  <si>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</si>
  <si>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</si>
  <si>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</si>
  <si>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</si>
  <si>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</si>
  <si>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</si>
  <si>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</si>
  <si>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</si>
  <si>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</si>
  <si>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</si>
  <si>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</si>
  <si>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</si>
  <si>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</si>
  <si>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</si>
  <si>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</si>
  <si>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</si>
  <si>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</si>
  <si>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</si>
  <si>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</si>
  <si>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</si>
  <si>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</si>
  <si>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</si>
  <si>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</si>
  <si>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</si>
  <si>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</si>
  <si>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</si>
  <si>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</si>
  <si>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</si>
  <si>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</si>
  <si>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</si>
  <si>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</si>
  <si>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</si>
  <si>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</si>
  <si>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</si>
  <si>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</si>
  <si>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</si>
  <si>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</si>
  <si>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</si>
  <si>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</si>
  <si>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</si>
  <si>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</si>
  <si>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</si>
  <si>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</si>
  <si>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</si>
  <si>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</si>
  <si>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</si>
  <si>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</si>
  <si>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</si>
  <si>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</si>
  <si>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</si>
  <si>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</si>
  <si>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</si>
  <si>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</si>
  <si>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</si>
  <si>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</si>
  <si>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</si>
  <si>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</si>
  <si>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</si>
  <si>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</si>
  <si>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</si>
  <si>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</si>
  <si>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</si>
  <si>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</si>
  <si>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</si>
  <si>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</si>
  <si>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</si>
  <si>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</si>
  <si>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</si>
  <si>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</si>
  <si>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</si>
  <si>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</si>
  <si>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</si>
  <si>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</si>
  <si>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</si>
  <si>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</si>
  <si>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</si>
  <si>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</si>
  <si>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</si>
  <si>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</si>
  <si>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</si>
  <si>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</si>
  <si>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</si>
  <si>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</si>
  <si>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</si>
  <si>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</si>
  <si>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</si>
  <si>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</si>
  <si>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</si>
  <si>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</si>
  <si>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</si>
  <si>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</si>
  <si>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</si>
  <si>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</si>
  <si>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</si>
  <si>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</si>
  <si>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</si>
  <si>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</si>
  <si>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</si>
  <si>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</si>
  <si>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</si>
  <si>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</si>
  <si>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</si>
  <si>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</si>
  <si>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</si>
  <si>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</si>
  <si>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</si>
  <si>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</si>
  <si>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</si>
  <si>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</si>
  <si>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</si>
  <si>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</si>
  <si>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</si>
  <si>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</si>
  <si>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</si>
  <si>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</si>
  <si>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</si>
  <si>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</si>
  <si>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</si>
  <si>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</si>
  <si>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</si>
  <si>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</si>
  <si>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</si>
  <si>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</si>
  <si>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</si>
  <si>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</si>
  <si>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</si>
  <si>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</si>
  <si>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</si>
  <si>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</si>
  <si>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</si>
  <si>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</si>
  <si>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</si>
  <si>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</si>
  <si>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</si>
  <si>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</si>
  <si>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</si>
  <si>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</si>
  <si>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</si>
  <si>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</si>
  <si>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</si>
  <si>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</si>
  <si>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</si>
  <si>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</si>
  <si>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</si>
  <si>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</si>
  <si>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</si>
  <si>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</si>
  <si>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</si>
  <si>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</si>
  <si>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</si>
  <si>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</si>
  <si>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</si>
  <si>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</si>
  <si>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</si>
  <si>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</si>
  <si>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</si>
  <si>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</si>
  <si>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</si>
  <si>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</si>
  <si>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</si>
  <si>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</si>
  <si>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</si>
  <si>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</si>
  <si>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</si>
  <si>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</si>
  <si>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</si>
  <si>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</si>
  <si>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</si>
  <si>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</si>
  <si>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</si>
  <si>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</si>
  <si>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</si>
  <si>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</si>
  <si>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</si>
  <si>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</si>
  <si>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</si>
  <si>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</si>
  <si>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</si>
  <si>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</si>
  <si>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</si>
  <si>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</si>
  <si>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</si>
  <si>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</si>
  <si>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</si>
  <si>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</si>
  <si>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</si>
  <si>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</si>
  <si>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</si>
  <si>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</si>
  <si>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</si>
  <si>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</si>
  <si>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</si>
  <si>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</si>
  <si>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</si>
  <si>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</si>
  <si>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</si>
  <si>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</si>
  <si>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</si>
  <si>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</si>
  <si>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</si>
  <si>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</si>
  <si>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</si>
  <si>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</si>
  <si>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</si>
  <si>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</si>
  <si>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</si>
  <si>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</si>
  <si>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</si>
  <si>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</si>
  <si>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</si>
  <si>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</si>
  <si>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</si>
  <si>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</si>
  <si>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</si>
  <si>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</si>
  <si>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</si>
  <si>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</si>
  <si>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</si>
  <si>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</si>
  <si>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</si>
  <si>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</si>
  <si>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</si>
  <si>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</si>
  <si>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</si>
  <si>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</si>
  <si>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</si>
  <si>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</si>
  <si>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</si>
  <si>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</si>
  <si>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</si>
  <si>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</si>
  <si>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</si>
  <si>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</si>
  <si>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</si>
  <si>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</si>
  <si>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</si>
  <si>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</si>
  <si>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</si>
  <si>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</si>
  <si>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</si>
  <si>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</si>
  <si>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</si>
  <si>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</si>
  <si>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</si>
  <si>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</si>
  <si>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</si>
  <si>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</si>
  <si>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</si>
  <si>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</si>
  <si>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</si>
  <si>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</si>
  <si>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</si>
  <si>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</si>
  <si>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</si>
  <si>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</si>
  <si>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</si>
  <si>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</si>
  <si>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</si>
  <si>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</si>
  <si>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</si>
  <si>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</si>
  <si>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</si>
  <si>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</si>
  <si>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</si>
  <si>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</si>
  <si>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</si>
  <si>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</si>
  <si>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</si>
  <si>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</si>
  <si>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</si>
  <si>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</si>
  <si>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</si>
  <si>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</si>
  <si>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</si>
  <si>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</si>
  <si>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</si>
  <si>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</si>
  <si>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</si>
  <si>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</si>
  <si>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</si>
  <si>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</si>
  <si>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</si>
  <si>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</si>
  <si>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</si>
  <si>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</si>
  <si>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</si>
  <si>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</si>
  <si>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</si>
  <si>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</si>
  <si>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</si>
  <si>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</si>
  <si>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</si>
  <si>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</si>
  <si>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</si>
  <si>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</si>
  <si>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</si>
  <si>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</si>
  <si>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</si>
  <si>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</si>
  <si>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</si>
  <si>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</si>
  <si>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</si>
  <si>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</si>
  <si>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</si>
  <si>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</si>
  <si>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</si>
  <si>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</si>
  <si>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</si>
  <si>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</si>
  <si>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</si>
  <si>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</si>
  <si>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</si>
  <si>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</si>
  <si>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</si>
  <si>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</si>
  <si>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</si>
  <si>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</si>
  <si>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</si>
  <si>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</si>
  <si>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</si>
  <si>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</si>
  <si>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</si>
  <si>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</si>
  <si>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</si>
  <si>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</si>
  <si>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</si>
  <si>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</si>
  <si>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</si>
  <si>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</si>
  <si>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</si>
  <si>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</si>
  <si>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</si>
  <si>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</si>
  <si>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</si>
  <si>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</si>
  <si>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</si>
  <si>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</si>
  <si>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</si>
  <si>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</si>
  <si>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</si>
  <si>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</si>
  <si>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</si>
  <si>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</si>
  <si>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</si>
  <si>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</si>
  <si>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</si>
  <si>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</si>
  <si>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</si>
  <si>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</si>
  <si>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</si>
  <si>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</si>
  <si>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</si>
  <si>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</si>
  <si>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</si>
  <si>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</si>
  <si>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</si>
  <si>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</si>
  <si>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</si>
  <si>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</si>
  <si>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</si>
  <si>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</si>
  <si>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</si>
  <si>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</si>
  <si>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</si>
  <si>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</si>
  <si>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</si>
  <si>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</si>
  <si>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</si>
  <si>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</si>
  <si>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</si>
  <si>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</si>
  <si>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</si>
  <si>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</si>
  <si>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</si>
  <si>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</si>
  <si>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</si>
  <si>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</si>
  <si>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</si>
  <si>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</si>
  <si>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</si>
  <si>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</si>
  <si>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</si>
  <si>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</si>
  <si>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</si>
  <si>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</si>
  <si>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</si>
  <si>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</si>
  <si>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</si>
  <si>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</si>
  <si>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</si>
  <si>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</si>
  <si>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</si>
  <si>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</si>
  <si>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</si>
  <si>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</si>
  <si>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</si>
  <si>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</si>
  <si>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</si>
  <si>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</si>
  <si>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</si>
  <si>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</si>
  <si>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</si>
  <si>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</si>
  <si>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</si>
  <si>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</si>
  <si>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</si>
  <si>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</si>
  <si>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</si>
  <si>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</si>
  <si>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</si>
  <si>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</si>
  <si>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</si>
  <si>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</si>
  <si>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</si>
  <si>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</si>
  <si>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</si>
  <si>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</si>
  <si>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</si>
  <si>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</si>
  <si>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</si>
  <si>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</si>
  <si>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</si>
  <si>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</si>
  <si>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</si>
  <si>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</si>
  <si>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</si>
  <si>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</si>
  <si>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</si>
  <si>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</si>
  <si>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</si>
  <si>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</si>
  <si>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</si>
  <si>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</si>
  <si>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</si>
  <si>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</si>
  <si>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</si>
  <si>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</si>
  <si>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</si>
  <si>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</si>
  <si>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</si>
  <si>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</si>
  <si>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</si>
  <si>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</si>
  <si>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</si>
  <si>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</si>
  <si>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</si>
  <si>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</si>
  <si>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</si>
  <si>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</si>
  <si>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</si>
  <si>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</si>
  <si>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</si>
  <si>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</si>
  <si>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</si>
  <si>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</si>
  <si>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</si>
  <si>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</si>
  <si>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</si>
  <si>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</si>
  <si>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</si>
  <si>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</si>
  <si>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</si>
  <si>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</si>
  <si>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</si>
  <si>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</si>
  <si>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</si>
  <si>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</si>
  <si>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</si>
  <si>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</si>
  <si>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</si>
  <si>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</si>
  <si>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</si>
  <si>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</si>
  <si>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</si>
  <si>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</si>
  <si>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</si>
  <si>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</si>
  <si>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</si>
  <si>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</si>
  <si>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</si>
  <si>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</si>
  <si>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</si>
  <si>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</si>
  <si>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</si>
  <si>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</si>
  <si>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</si>
  <si>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</si>
  <si>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</si>
  <si>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</si>
  <si>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</si>
  <si>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</si>
  <si>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</si>
  <si>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</si>
  <si>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</si>
  <si>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</si>
  <si>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</si>
  <si>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</si>
  <si>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</si>
  <si>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</si>
  <si>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</si>
  <si>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</si>
  <si>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</si>
  <si>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</si>
  <si>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</si>
  <si>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</si>
  <si>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</si>
  <si>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</si>
  <si>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</si>
  <si>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</si>
  <si>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</si>
  <si>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</si>
  <si>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</si>
  <si>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</si>
  <si>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</si>
  <si>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</si>
  <si>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</si>
  <si>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</si>
  <si>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</si>
  <si>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</si>
  <si>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</si>
  <si>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</si>
  <si>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</si>
  <si>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</si>
  <si>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</si>
  <si>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</si>
  <si>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</si>
  <si>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</si>
  <si>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</si>
  <si>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</si>
  <si>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</si>
  <si>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</si>
  <si>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</si>
  <si>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</si>
  <si>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</si>
  <si>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</si>
  <si>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</si>
  <si>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</si>
  <si>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</si>
  <si>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</si>
  <si>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</si>
  <si>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</si>
  <si>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</si>
  <si>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</si>
  <si>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</si>
  <si>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</si>
  <si>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</si>
  <si>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</si>
  <si>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</si>
  <si>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</si>
  <si>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</si>
  <si>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</si>
  <si>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</si>
  <si>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</si>
  <si>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</si>
  <si>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</si>
  <si>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</si>
  <si>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</si>
  <si>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</si>
  <si>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</si>
  <si>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</si>
  <si>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</si>
  <si>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</si>
  <si>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</si>
  <si>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</si>
  <si>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</si>
  <si>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</si>
  <si>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</si>
  <si>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</si>
  <si>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</si>
  <si>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</si>
  <si>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</si>
  <si>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</si>
  <si>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</si>
  <si>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</si>
  <si>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</si>
  <si>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</si>
  <si>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</si>
  <si>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</si>
  <si>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</si>
  <si>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</si>
  <si>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</si>
  <si>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</si>
  <si>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</si>
  <si>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</si>
  <si>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</si>
  <si>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</si>
  <si>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</si>
  <si>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</si>
  <si>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</si>
  <si>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</si>
  <si>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</si>
  <si>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</si>
  <si>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</si>
  <si>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</si>
  <si>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</si>
  <si>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</si>
  <si>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</si>
  <si>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</si>
  <si>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</si>
  <si>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</si>
  <si>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</si>
  <si>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</si>
  <si>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</si>
  <si>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</si>
  <si>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</si>
  <si>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</si>
  <si>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</si>
  <si>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</si>
  <si>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</si>
  <si>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</si>
  <si>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</si>
  <si>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</si>
  <si>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</si>
  <si>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</si>
  <si>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</si>
  <si>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</si>
  <si>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</si>
  <si>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</si>
  <si>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</si>
  <si>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</si>
  <si>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</si>
  <si>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</si>
  <si>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</si>
  <si>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</si>
  <si>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</si>
  <si>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</si>
  <si>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</si>
  <si>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</si>
  <si>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</si>
  <si>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</si>
  <si>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</si>
  <si>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</si>
  <si>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</si>
  <si>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</si>
  <si>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</si>
  <si>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</si>
  <si>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</si>
  <si>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</si>
  <si>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</si>
  <si>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</si>
  <si>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</si>
  <si>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</si>
  <si>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</si>
  <si>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</si>
  <si>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</si>
  <si>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</si>
  <si>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</si>
  <si>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</si>
  <si>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</si>
  <si>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</si>
  <si>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</si>
  <si>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</si>
  <si>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</si>
  <si>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</si>
  <si>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</si>
  <si>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</si>
  <si>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</si>
  <si>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</si>
  <si>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</si>
  <si>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</si>
  <si>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</si>
  <si>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</si>
  <si>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</si>
  <si>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</si>
  <si>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</si>
  <si>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</si>
  <si>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</si>
  <si>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</si>
  <si>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</si>
  <si>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</si>
  <si>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</si>
  <si>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</si>
  <si>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</si>
  <si>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</si>
  <si>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</si>
  <si>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</si>
  <si>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</si>
  <si>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</si>
  <si>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</si>
  <si>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</si>
  <si>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</si>
  <si>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</si>
  <si>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</si>
  <si>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</si>
  <si>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</si>
  <si>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</si>
  <si>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</si>
  <si>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</si>
  <si>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</si>
  <si>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</si>
  <si>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</si>
  <si>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</si>
  <si>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</si>
  <si>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</si>
  <si>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</si>
  <si>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</si>
  <si>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</si>
  <si>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</si>
  <si>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</si>
  <si>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</si>
  <si>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</si>
  <si>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</si>
  <si>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</si>
  <si>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</si>
  <si>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</si>
  <si>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</si>
  <si>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</si>
  <si>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</si>
  <si>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</si>
  <si>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</si>
  <si>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</si>
  <si>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</si>
  <si>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</si>
  <si>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</si>
  <si>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</si>
  <si>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</si>
  <si>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</si>
  <si>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</si>
  <si>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</si>
  <si>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</si>
  <si>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</si>
  <si>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</si>
  <si>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</si>
  <si>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</si>
  <si>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</si>
  <si>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</si>
  <si>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</si>
  <si>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</si>
  <si>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</si>
  <si>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</si>
  <si>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</si>
  <si>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</si>
  <si>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</si>
  <si>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</si>
  <si>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</si>
  <si>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</si>
  <si>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</si>
  <si>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</si>
  <si>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</si>
  <si>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</si>
  <si>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</si>
  <si>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</si>
  <si>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</si>
  <si>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</si>
  <si>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</si>
  <si>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</si>
  <si>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</si>
  <si>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</si>
  <si>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</si>
  <si>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</si>
  <si>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</si>
  <si>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</si>
  <si>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</si>
  <si>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</si>
  <si>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</si>
  <si>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</si>
  <si>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</si>
  <si>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</si>
  <si>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</si>
  <si>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</si>
  <si>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</si>
  <si>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</si>
  <si>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</si>
  <si>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</si>
  <si>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</si>
  <si>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</si>
  <si>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</si>
  <si>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</si>
  <si>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</si>
  <si>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</si>
  <si>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</si>
  <si>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</si>
  <si>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</si>
  <si>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</si>
  <si>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</si>
  <si>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</si>
  <si>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</si>
  <si>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</si>
  <si>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</si>
  <si>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</si>
  <si>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</si>
  <si>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</si>
  <si>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</si>
  <si>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</si>
  <si>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</si>
  <si>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</si>
  <si>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</si>
  <si>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</si>
  <si>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</si>
  <si>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</si>
  <si>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</si>
  <si>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</si>
  <si>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</si>
  <si>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</si>
  <si>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</si>
  <si>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</si>
  <si>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</si>
  <si>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</si>
  <si>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</si>
  <si>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</si>
  <si>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</si>
  <si>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</si>
  <si>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</si>
  <si>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</si>
  <si>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</si>
  <si>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</si>
  <si>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</si>
  <si>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</si>
  <si>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</si>
  <si>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</si>
  <si>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</si>
  <si>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</si>
  <si>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</si>
  <si>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</si>
  <si>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</si>
  <si>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</si>
  <si>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</si>
  <si>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</si>
  <si>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</si>
  <si>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</si>
  <si>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</si>
  <si>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</si>
  <si>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</si>
  <si>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</si>
  <si>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</si>
  <si>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</si>
  <si>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</si>
  <si>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</si>
  <si>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</si>
  <si>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</si>
  <si>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</si>
  <si>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</si>
  <si>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</si>
  <si>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</si>
  <si>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</si>
  <si>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</si>
  <si>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</si>
  <si>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</si>
  <si>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</si>
  <si>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</si>
  <si>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</si>
  <si>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</si>
  <si>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</si>
  <si>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</si>
  <si>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</si>
  <si>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</si>
  <si>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</si>
  <si>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</si>
  <si>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</si>
  <si>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</si>
  <si>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</si>
  <si>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</si>
  <si>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</si>
  <si>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</si>
  <si>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</si>
  <si>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</si>
  <si>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</si>
  <si>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</si>
  <si>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</si>
  <si>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</si>
  <si>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</si>
  <si>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</si>
  <si>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</si>
  <si>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</si>
  <si>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</si>
  <si>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</si>
  <si>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</si>
  <si>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</si>
  <si>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</si>
  <si>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</si>
  <si>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</si>
  <si>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</si>
  <si>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</si>
  <si>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</si>
  <si>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</si>
  <si>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</si>
  <si>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</si>
  <si>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</si>
  <si>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</si>
  <si>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</si>
  <si>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</si>
  <si>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</si>
  <si>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</si>
  <si>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</si>
  <si>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</si>
  <si>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</si>
  <si>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</si>
  <si>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</si>
  <si>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</si>
  <si>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</si>
  <si>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</si>
  <si>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</si>
  <si>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</si>
  <si>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</si>
  <si>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</si>
  <si>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</si>
  <si>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</si>
  <si>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</si>
  <si>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</si>
  <si>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</si>
  <si>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</si>
  <si>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</si>
  <si>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</si>
  <si>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</si>
  <si>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</si>
  <si>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</si>
  <si>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</si>
  <si>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</si>
  <si>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</si>
  <si>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</si>
  <si>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</si>
  <si>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</si>
  <si>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</si>
  <si>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</si>
  <si>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</si>
  <si>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</si>
  <si>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</si>
  <si>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</si>
  <si>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</si>
  <si>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</si>
  <si>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</si>
  <si>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</si>
  <si>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</si>
  <si>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</si>
  <si>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</si>
  <si>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</si>
  <si>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</si>
  <si>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</si>
  <si>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</si>
  <si>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</si>
  <si>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</si>
  <si>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</si>
  <si>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</si>
  <si>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</si>
  <si>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</si>
  <si>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</si>
  <si>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</si>
  <si>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</si>
  <si>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</si>
  <si>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</si>
  <si>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</si>
  <si>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</si>
  <si>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</si>
  <si>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</si>
  <si>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</si>
  <si>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</si>
  <si>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</si>
  <si>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</si>
  <si>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</si>
  <si>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</si>
  <si>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</si>
  <si>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</si>
  <si>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</si>
  <si>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</si>
  <si>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</si>
  <si>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</si>
  <si>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</si>
  <si>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</si>
  <si>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</si>
  <si>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</si>
  <si>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</si>
  <si>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</si>
  <si>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</si>
  <si>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</si>
  <si>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</si>
  <si>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</si>
  <si>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</si>
  <si>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</si>
  <si>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</si>
  <si>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</si>
  <si>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</si>
  <si>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</si>
  <si>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</si>
  <si>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</si>
  <si>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</si>
  <si>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</si>
  <si>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</si>
  <si>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</si>
  <si>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</si>
  <si>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</si>
  <si>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</si>
  <si>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</si>
  <si>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</si>
  <si>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</si>
  <si>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</si>
  <si>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</si>
  <si>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</si>
  <si>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</si>
  <si>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</si>
  <si>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</si>
  <si>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</si>
  <si>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</si>
  <si>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</si>
  <si>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</si>
  <si>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</si>
  <si>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</si>
  <si>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</si>
  <si>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</si>
  <si>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</si>
  <si>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</si>
  <si>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</si>
  <si>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</si>
  <si>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</si>
  <si>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</si>
  <si>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</si>
  <si>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</si>
  <si>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</si>
  <si>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</si>
  <si>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</si>
  <si>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</si>
  <si>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</si>
  <si>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</si>
  <si>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</si>
  <si>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</si>
  <si>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</si>
  <si>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</si>
  <si>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</si>
  <si>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</si>
  <si>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</si>
  <si>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</si>
  <si>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</si>
  <si>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</si>
  <si>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</si>
  <si>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</si>
  <si>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</si>
  <si>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</si>
  <si>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</si>
  <si>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</si>
  <si>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</si>
  <si>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</si>
  <si>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</si>
  <si>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</si>
  <si>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</si>
  <si>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</si>
  <si>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</si>
  <si>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</si>
  <si>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</si>
  <si>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</si>
  <si>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</si>
  <si>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</si>
  <si>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</si>
  <si>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</si>
  <si>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</si>
  <si>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</si>
  <si>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</si>
  <si>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</si>
  <si>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</si>
  <si>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</si>
  <si>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</si>
  <si>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</si>
  <si>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</si>
  <si>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</si>
  <si>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</si>
  <si>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</si>
  <si>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</si>
  <si>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</si>
  <si>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</si>
  <si>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</si>
  <si>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</si>
  <si>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</si>
  <si>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</si>
  <si>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</si>
  <si>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</si>
  <si>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</si>
  <si>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</si>
  <si>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</si>
  <si>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</si>
  <si>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</si>
  <si>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</si>
  <si>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</si>
  <si>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</si>
  <si>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</si>
  <si>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</si>
  <si>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</si>
  <si>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</si>
  <si>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</si>
  <si>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</si>
  <si>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</si>
  <si>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</si>
  <si>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</si>
  <si>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</si>
  <si>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</si>
  <si>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</si>
  <si>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</si>
  <si>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</si>
  <si>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</si>
  <si>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</si>
  <si>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</si>
  <si>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</si>
  <si>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</si>
  <si>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</si>
  <si>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</si>
  <si>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</si>
  <si>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</si>
  <si>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</si>
  <si>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</si>
  <si>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</si>
  <si>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</si>
  <si>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</si>
  <si>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</si>
  <si>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</si>
  <si>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</si>
  <si>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</si>
  <si>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</si>
  <si>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</si>
  <si>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</si>
  <si>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</si>
  <si>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</si>
  <si>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</si>
  <si>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</si>
  <si>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</si>
  <si>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</si>
  <si>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</si>
  <si>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</si>
  <si>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</si>
  <si>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</si>
  <si>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</si>
  <si>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</si>
  <si>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</si>
  <si>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</si>
  <si>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</si>
  <si>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</si>
  <si>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</si>
  <si>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</si>
  <si>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</si>
  <si>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</si>
  <si>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</si>
  <si>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</si>
  <si>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</si>
  <si>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</si>
  <si>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</si>
  <si>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</si>
  <si>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</si>
  <si>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</si>
  <si>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</si>
  <si>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</si>
  <si>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</si>
  <si>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</si>
  <si>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</si>
  <si>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</si>
  <si>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</si>
  <si>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</si>
  <si>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</si>
  <si>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</si>
  <si>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</si>
  <si>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</si>
  <si>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</si>
  <si>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</si>
  <si>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</si>
  <si>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</si>
  <si>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</si>
  <si>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</si>
  <si>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</si>
  <si>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</si>
  <si>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</si>
  <si>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</si>
  <si>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</si>
  <si>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</si>
  <si>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</si>
  <si>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</si>
  <si>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</si>
  <si>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</si>
  <si>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</si>
  <si>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</si>
  <si>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</si>
  <si>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</si>
  <si>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</si>
  <si>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</si>
  <si>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</si>
  <si>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</si>
  <si>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</si>
  <si>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</si>
  <si>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</si>
  <si>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</si>
  <si>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</si>
  <si>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</si>
  <si>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</si>
  <si>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</si>
  <si>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</si>
  <si>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</si>
  <si>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</si>
  <si>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</si>
  <si>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</si>
  <si>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</si>
  <si>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</si>
  <si>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</si>
  <si>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</si>
  <si>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</si>
  <si>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</si>
  <si>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</si>
  <si>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</si>
  <si>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</si>
  <si>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</si>
  <si>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</si>
  <si>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</si>
  <si>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</si>
  <si>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</si>
  <si>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</si>
  <si>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</si>
  <si>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</si>
  <si>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</si>
  <si>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</si>
  <si>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</si>
  <si>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</si>
  <si>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</si>
  <si>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</si>
  <si>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</si>
  <si>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</si>
  <si>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</si>
  <si>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</si>
  <si>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</si>
  <si>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</si>
  <si>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</si>
  <si>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</si>
  <si>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</si>
  <si>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</si>
  <si>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</si>
  <si>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</si>
  <si>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</si>
  <si>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</si>
  <si>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</si>
  <si>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</si>
  <si>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</si>
  <si>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</si>
  <si>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</si>
  <si>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</si>
  <si>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</si>
  <si>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</si>
  <si>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</si>
  <si>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</si>
  <si>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</si>
  <si>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</si>
  <si>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</si>
  <si>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</si>
  <si>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</si>
  <si>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</si>
  <si>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</si>
  <si>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</si>
  <si>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</si>
  <si>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</si>
  <si>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</si>
  <si>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</si>
  <si>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</si>
  <si>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</si>
  <si>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</si>
  <si>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</si>
  <si>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</si>
  <si>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</si>
  <si>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</si>
  <si>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</si>
  <si>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</si>
  <si>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</si>
  <si>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</si>
  <si>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</si>
  <si>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</si>
  <si>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</si>
  <si>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</si>
  <si>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</si>
  <si>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</si>
  <si>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</si>
  <si>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</si>
  <si>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</si>
  <si>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</si>
  <si>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</si>
  <si>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</si>
  <si>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</si>
  <si>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</si>
  <si>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</si>
  <si>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</si>
  <si>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</si>
  <si>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</si>
  <si>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</si>
  <si>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</si>
  <si>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</si>
  <si>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</si>
  <si>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</si>
  <si>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</si>
  <si>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</si>
  <si>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</si>
  <si>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</si>
  <si>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</si>
  <si>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</si>
  <si>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</si>
  <si>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</si>
  <si>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</si>
  <si>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</si>
  <si>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</si>
  <si>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</si>
  <si>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</si>
  <si>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</si>
  <si>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</si>
  <si>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</si>
  <si>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</si>
  <si>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</si>
  <si>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</si>
  <si>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</si>
  <si>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</si>
  <si>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</si>
  <si>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</si>
  <si>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</si>
  <si>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</si>
  <si>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</si>
  <si>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</si>
  <si>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</si>
  <si>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</si>
  <si>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</si>
  <si>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</si>
  <si>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</si>
  <si>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</si>
  <si>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</si>
  <si>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</si>
  <si>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</si>
  <si>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</si>
  <si>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</si>
  <si>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</si>
  <si>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</si>
  <si>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</si>
  <si>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</si>
  <si>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</si>
  <si>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</si>
  <si>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</si>
  <si>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</si>
  <si>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</si>
  <si>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</si>
  <si>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</si>
  <si>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</si>
  <si>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</si>
  <si>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</si>
  <si>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</si>
  <si>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</si>
  <si>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</si>
  <si>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</si>
  <si>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</si>
  <si>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</si>
  <si>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</si>
  <si>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</si>
  <si>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</si>
  <si>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</si>
  <si>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</si>
  <si>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</si>
  <si>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</si>
  <si>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</si>
  <si>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</si>
  <si>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</si>
  <si>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</si>
  <si>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</si>
  <si>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</si>
  <si>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</si>
  <si>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</si>
  <si>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</si>
  <si>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</si>
  <si>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</si>
  <si>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</si>
  <si>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</si>
  <si>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</si>
  <si>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</si>
  <si>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</si>
  <si>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</si>
  <si>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</si>
  <si>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</si>
  <si>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</si>
  <si>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</si>
  <si>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</si>
  <si>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</si>
  <si>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</si>
  <si>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</si>
  <si>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</si>
  <si>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</si>
  <si>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</si>
  <si>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</si>
  <si>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</si>
  <si>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</si>
  <si>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</si>
  <si>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</si>
  <si>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</si>
  <si>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</si>
  <si>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</si>
  <si>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</si>
  <si>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</si>
  <si>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</si>
  <si>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</si>
  <si>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</si>
  <si>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</si>
  <si>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</si>
  <si>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</si>
  <si>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</si>
  <si>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</si>
  <si>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</si>
  <si>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</si>
  <si>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</si>
  <si>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</si>
  <si>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</si>
  <si>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</si>
  <si>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</si>
  <si>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</si>
  <si>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</si>
  <si>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</si>
  <si>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</si>
  <si>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</si>
  <si>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</si>
  <si>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</si>
  <si>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</si>
  <si>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</si>
  <si>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</si>
  <si>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</si>
  <si>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</si>
  <si>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</si>
  <si>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</si>
  <si>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</si>
  <si>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</si>
  <si>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</si>
  <si>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</si>
  <si>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</si>
  <si>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</si>
  <si>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</si>
  <si>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</si>
  <si>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</si>
  <si>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</si>
  <si>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</si>
  <si>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</si>
  <si>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</si>
  <si>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</si>
  <si>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</si>
  <si>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</si>
  <si>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</si>
  <si>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</si>
  <si>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</si>
  <si>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</si>
  <si>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</si>
  <si>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</si>
  <si>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</si>
  <si>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</si>
  <si>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</si>
  <si>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</si>
  <si>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</si>
  <si>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</si>
  <si>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</si>
  <si>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</si>
  <si>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</si>
  <si>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</si>
  <si>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</si>
  <si>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</si>
  <si>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</si>
  <si>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</si>
  <si>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</si>
  <si>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</si>
  <si>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</si>
  <si>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</si>
  <si>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</si>
  <si>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</si>
  <si>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</si>
  <si>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</si>
  <si>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</si>
  <si>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</si>
  <si>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</si>
  <si>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</si>
  <si>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</si>
  <si>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</si>
  <si>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</si>
  <si>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</si>
  <si>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</si>
  <si>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</si>
  <si>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</si>
  <si>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</si>
  <si>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</si>
  <si>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</si>
  <si>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</si>
  <si>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</si>
  <si>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</si>
  <si>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</si>
  <si>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</si>
  <si>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</si>
  <si>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</si>
  <si>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</si>
  <si>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</si>
  <si>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</si>
  <si>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</si>
  <si>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</si>
  <si>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</si>
  <si>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</si>
  <si>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</si>
  <si>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</si>
  <si>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</si>
  <si>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</si>
  <si>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</si>
  <si>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</si>
  <si>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</si>
  <si>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</si>
  <si>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</si>
  <si>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</si>
  <si>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</si>
  <si>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</si>
  <si>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</si>
  <si>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</si>
  <si>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</si>
  <si>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</si>
  <si>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</si>
  <si>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</si>
  <si>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</si>
  <si>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</si>
  <si>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</si>
  <si>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</si>
  <si>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</si>
  <si>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</si>
  <si>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</si>
  <si>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</si>
  <si>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</si>
  <si>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</si>
  <si>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</si>
  <si>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</si>
  <si>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</si>
  <si>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</si>
  <si>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</si>
  <si>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</si>
  <si>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</si>
  <si>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</si>
  <si>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</si>
  <si>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</si>
  <si>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</si>
  <si>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</si>
  <si>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</si>
  <si>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</si>
  <si>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</si>
  <si>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</si>
  <si>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</si>
  <si>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</si>
  <si>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</si>
  <si>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</si>
  <si>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</si>
  <si>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</si>
  <si>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</si>
  <si>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</si>
  <si>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</si>
  <si>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</si>
  <si>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</si>
  <si>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</si>
  <si>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</si>
  <si>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</si>
  <si>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</si>
  <si>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</si>
  <si>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</si>
  <si>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</si>
  <si>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</si>
  <si>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</si>
  <si>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</si>
  <si>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</si>
  <si>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</si>
  <si>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</si>
  <si>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</si>
  <si>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</si>
  <si>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</si>
  <si>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</si>
  <si>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</si>
  <si>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</si>
  <si>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</si>
  <si>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</si>
  <si>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</si>
  <si>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</si>
  <si>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</si>
  <si>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</si>
  <si>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</si>
  <si>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</si>
  <si>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</si>
  <si>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</si>
  <si>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</si>
  <si>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</si>
  <si>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</si>
  <si>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</si>
  <si>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</si>
  <si>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</si>
  <si>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</si>
  <si>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</si>
  <si>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</si>
  <si>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</si>
  <si>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</si>
  <si>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</si>
  <si>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</si>
  <si>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</si>
  <si>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</si>
  <si>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</si>
  <si>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</si>
  <si>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</si>
  <si>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</si>
  <si>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</si>
  <si>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</si>
  <si>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</si>
  <si>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</si>
  <si>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</si>
  <si>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</si>
  <si>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</si>
  <si>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</si>
  <si>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</si>
  <si>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</si>
  <si>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</si>
  <si>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</si>
  <si>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</si>
  <si>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</si>
  <si>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</si>
  <si>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</si>
  <si>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</si>
  <si>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</si>
  <si>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</si>
  <si>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</si>
  <si>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</si>
  <si>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</si>
  <si>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</si>
  <si>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</si>
  <si>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</si>
  <si>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</si>
  <si>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</si>
  <si>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</si>
  <si>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</si>
  <si>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</si>
  <si>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</si>
  <si>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</si>
  <si>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</si>
  <si>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</si>
  <si>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</si>
  <si>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</si>
  <si>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</si>
  <si>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</si>
  <si>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</si>
  <si>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</si>
  <si>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</si>
  <si>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</si>
  <si>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</si>
  <si>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</si>
  <si>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</si>
  <si>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</si>
  <si>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</si>
  <si>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</si>
  <si>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</si>
  <si>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</si>
  <si>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</si>
  <si>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</si>
  <si>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</si>
  <si>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</si>
  <si>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</si>
  <si>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</si>
  <si>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</si>
  <si>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</si>
  <si>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</si>
  <si>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</si>
  <si>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</si>
  <si>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</si>
  <si>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</si>
  <si>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</si>
  <si>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</si>
  <si>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</si>
  <si>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</si>
  <si>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</si>
  <si>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</si>
  <si>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</si>
  <si>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</si>
  <si>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</si>
  <si>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</si>
  <si>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</si>
  <si>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</si>
  <si>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</si>
  <si>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</si>
  <si>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</si>
  <si>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</si>
  <si>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ICBF REGIONAL CAUCA</t>
  </si>
  <si>
    <t>2021-19-10000653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</si>
  <si>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</si>
  <si>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ATENDER A NIÑOS Y NIÑAS MENORES DE 5 AÑOS O HASTA SU INGRESO AL GRADO DE TRANSICION EN LOS SERVICIOS DE EDUCACIÓN INICIAL Y CUIDADO, CON EL FIN DE PROMOVER EL DESARROLLO INTEGRAL DE LA PRIMERA INFANCIA CON CALIDAD, DE CONFORMIDAD CON LOS LINEAMIENTOS, LAS DIRECTRICES, PARAMETROS Y ESTANDARES ESTABLECIDOS POR EL ICBF</t>
  </si>
  <si>
    <t>RUBEN DARIO MANTILLA SANDOVAL</t>
  </si>
  <si>
    <t>CRA 3 No. 0 -100</t>
  </si>
  <si>
    <t>0328309010 - 3127760136</t>
  </si>
  <si>
    <t>liceotecnicosuperior@gmail.com</t>
  </si>
  <si>
    <t>Cra 3 0 100 POPAYAN ©</t>
  </si>
  <si>
    <t>ATENDER INGRALMENTE A LA PRIMERA INFANCIA EN EL MARCO DE LA ESTRATEGIA DE CERO A SIEMPRE DE CONFORMIDAD CON LAS DIRECTRICES, LINEAMIENTOS Y ESTANDARES ESTABLECIDOS POR EL ICBF, ASI COMO REGULAR LAS RELACIONES ENTRE LAS PARTES DERIVADAS DE LA ENTREGA DE APORTES DEL ICBF AL CONTRATISTA, PARA QUE ESTE ASUMA BAJO SU EXCLUSIVIDAD, RESPONSABILIDAD DICHA ATENCIÓN ( ALMAGUER, BOLIVAR, LA VEGA</t>
  </si>
  <si>
    <t xml:space="preserve">PRESTAR EL SERVICIO DE ATENCIÓN, EDUCACIÓN INICIAL Y CUIADO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  (ALMAGUER, BOLIVAR, LA VEGA Y SAN SEBASTIAN) </t>
  </si>
  <si>
    <t xml:space="preserve">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ATENCIÓN INTEGRAL DE CERO A SIEMPRE, EN EL SERVICIO DESARROLLO INFANTIL EN MEDIO FAMILIAR(ALMAGUER, BOLIVAR, LA VEGA Y SAN SEBASTIAN) </t>
  </si>
  <si>
    <t xml:space="preserve">PRESTAR EL SERVICIO DE ATENCIÓN Y EDUCACIÓN INICIAL EN EL MARCO DE LA ATENCIÓN INTEGRAL A MUJERES GESTANTES, NIÑOS Y NIÑAS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 CENTRO ZONAL MACIZO (ALMAGUER, BOLIVAR, LA VEGA Y SAN SEBASTIAN) </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</si>
  <si>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(ALMAGUER, BOLIVAR, LA VEGA Y SAN SEBASTIAN) </t>
  </si>
  <si>
    <t xml:space="preserve">PRESTAR LOS SERVICIOS DE EDUCACIÓN INCIAL EN EL MARCO DE LA ATENCIÓN INTEGRAL EN DIMF DE CONFORMIDAD CON LOS MANUALES OPERATIVOS DE LA MODALIDAD FAMILIAR, EL LINEAMIENTO TÉCNICO PARA LA ATENCIÓN A LA PRIMERA INFANCIA Y LAS DIRECTRICES ESTABLECIDAS POR EL ICBF EN ARMONIA CON LA POLITICA DE ESTADO PARA EL DESARROLLO INTEGRAL A LA PRIMERA INFANCIA (ALMAGUER, BOLIVAR, LA VEGA Y SAN SEBASTIAN)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</si>
</sst>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0" zoomScale="85" zoomScaleNormal="85" zoomScaleSheetLayoutView="40" zoomScalePageLayoutView="40" workbookViewId="0">
      <selection activeCell="B183" sqref="B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5" t="s">
        <v>2677</v>
      </c>
      <c r="D15" s="35"/>
      <c r="E15" s="35"/>
      <c r="F15" s="5"/>
      <c r="G15" s="32" t="s">
        <v>1168</v>
      </c>
      <c r="H15" s="103" t="s">
        <v>421</v>
      </c>
      <c r="I15" s="32" t="s">
        <v>2624</v>
      </c>
      <c r="J15" s="108" t="s">
        <v>2626</v>
      </c>
      <c r="L15" s="223" t="s">
        <v>8</v>
      </c>
      <c r="M15" s="223"/>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900223661</v>
      </c>
      <c r="C20" s="5"/>
      <c r="D20" s="73"/>
      <c r="E20" s="5"/>
      <c r="F20" s="5"/>
      <c r="G20" s="5"/>
      <c r="H20" s="242"/>
      <c r="I20" s="148" t="s">
        <v>421</v>
      </c>
      <c r="J20" s="149" t="s">
        <v>424</v>
      </c>
      <c r="K20" s="150">
        <v>3167613400</v>
      </c>
      <c r="L20" s="151">
        <v>44194</v>
      </c>
      <c r="M20" s="151">
        <v>44561</v>
      </c>
      <c r="N20" s="134">
        <f>+(M20-L20)/30</f>
        <v>12.233333333333333</v>
      </c>
      <c r="O20" s="137"/>
      <c r="U20" s="133"/>
      <c r="V20" s="105">
        <f ca="1">NOW()</f>
        <v>44193.964196990739</v>
      </c>
      <c r="W20" s="105">
        <f ca="1">NOW()</f>
        <v>44193.964196990739</v>
      </c>
    </row>
    <row r="21" spans="1:23" ht="30" customHeight="1" outlineLevel="1" x14ac:dyDescent="0.25">
      <c r="A21" s="9"/>
      <c r="B21" s="71"/>
      <c r="C21" s="5"/>
      <c r="D21" s="5"/>
      <c r="E21" s="5"/>
      <c r="F21" s="5"/>
      <c r="G21" s="5"/>
      <c r="H21" s="70"/>
      <c r="I21" s="148" t="s">
        <v>421</v>
      </c>
      <c r="J21" s="149" t="s">
        <v>208</v>
      </c>
      <c r="K21" s="150">
        <v>3167613400</v>
      </c>
      <c r="L21" s="151">
        <v>44194</v>
      </c>
      <c r="M21" s="151">
        <v>44561</v>
      </c>
      <c r="N21" s="134">
        <f t="shared" ref="N21:N35" si="0">+(M21-L21)/30</f>
        <v>12.233333333333333</v>
      </c>
      <c r="O21" s="138"/>
    </row>
    <row r="22" spans="1:23" ht="30" customHeight="1" outlineLevel="1" x14ac:dyDescent="0.25">
      <c r="A22" s="9"/>
      <c r="B22" s="71"/>
      <c r="C22" s="5"/>
      <c r="D22" s="5"/>
      <c r="E22" s="5"/>
      <c r="F22" s="5"/>
      <c r="G22" s="5"/>
      <c r="H22" s="70"/>
      <c r="I22" s="148" t="s">
        <v>421</v>
      </c>
      <c r="J22" s="149" t="s">
        <v>437</v>
      </c>
      <c r="K22" s="150">
        <v>3167613400</v>
      </c>
      <c r="L22" s="151">
        <v>44194</v>
      </c>
      <c r="M22" s="151">
        <v>44561</v>
      </c>
      <c r="N22" s="135">
        <f t="shared" ref="N22:N33" si="1">+(M22-L22)/30</f>
        <v>12.233333333333333</v>
      </c>
      <c r="O22" s="138"/>
    </row>
    <row r="23" spans="1:23" ht="30" customHeight="1" outlineLevel="1" x14ac:dyDescent="0.25">
      <c r="A23" s="9"/>
      <c r="B23" s="101"/>
      <c r="C23" s="21"/>
      <c r="D23" s="21"/>
      <c r="E23" s="21"/>
      <c r="F23" s="5"/>
      <c r="G23" s="5"/>
      <c r="H23" s="70"/>
      <c r="I23" s="148" t="s">
        <v>421</v>
      </c>
      <c r="J23" s="149" t="s">
        <v>448</v>
      </c>
      <c r="K23" s="150">
        <v>3167613400</v>
      </c>
      <c r="L23" s="151">
        <v>44194</v>
      </c>
      <c r="M23" s="151">
        <v>44561</v>
      </c>
      <c r="N23" s="135">
        <f t="shared" si="1"/>
        <v>12.233333333333333</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 xml:space="preserve">LICEO TÉCNICO SUPERIOR ADSCRITO A LA CORPORACIÓN UNIVERSITARIA AUTÓNOMA DEL CAUCA </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v>19262014309</v>
      </c>
      <c r="E48" s="144">
        <v>41661</v>
      </c>
      <c r="F48" s="144">
        <v>41851</v>
      </c>
      <c r="G48" s="159">
        <f>IF(AND(E48&lt;&gt;"",F48&lt;&gt;""),((F48-E48)/30),"")</f>
        <v>6.333333333333333</v>
      </c>
      <c r="H48" s="114" t="s">
        <v>2685</v>
      </c>
      <c r="I48" s="113" t="s">
        <v>421</v>
      </c>
      <c r="J48" s="120" t="s">
        <v>208</v>
      </c>
      <c r="K48" s="116">
        <v>359210250</v>
      </c>
      <c r="L48" s="115" t="s">
        <v>1148</v>
      </c>
      <c r="M48" s="117"/>
      <c r="N48" s="115" t="s">
        <v>27</v>
      </c>
      <c r="O48" s="115" t="s">
        <v>26</v>
      </c>
      <c r="P48" s="78"/>
    </row>
    <row r="49" spans="1:16" s="6" customFormat="1" ht="24.75" customHeight="1" x14ac:dyDescent="0.25">
      <c r="A49" s="142">
        <v>2</v>
      </c>
      <c r="B49" s="121" t="s">
        <v>2676</v>
      </c>
      <c r="C49" s="123" t="s">
        <v>31</v>
      </c>
      <c r="D49" s="110">
        <v>19262014558</v>
      </c>
      <c r="E49" s="144">
        <v>41996</v>
      </c>
      <c r="F49" s="144">
        <v>42368</v>
      </c>
      <c r="G49" s="159">
        <f t="shared" ref="G49:G50" si="2">IF(AND(E49&lt;&gt;"",F49&lt;&gt;""),((F49-E49)/30),"")</f>
        <v>12.4</v>
      </c>
      <c r="H49" s="121" t="s">
        <v>2679</v>
      </c>
      <c r="I49" s="120" t="s">
        <v>421</v>
      </c>
      <c r="J49" s="120" t="s">
        <v>208</v>
      </c>
      <c r="K49" s="116">
        <v>2059205995</v>
      </c>
      <c r="L49" s="115" t="s">
        <v>1148</v>
      </c>
      <c r="M49" s="117"/>
      <c r="N49" s="123" t="s">
        <v>27</v>
      </c>
      <c r="O49" s="123" t="s">
        <v>26</v>
      </c>
      <c r="P49" s="78"/>
    </row>
    <row r="50" spans="1:16" s="6" customFormat="1" ht="24.75" customHeight="1" x14ac:dyDescent="0.25">
      <c r="A50" s="142">
        <v>3</v>
      </c>
      <c r="B50" s="121" t="s">
        <v>2676</v>
      </c>
      <c r="C50" s="123" t="s">
        <v>31</v>
      </c>
      <c r="D50" s="110">
        <v>19262015039</v>
      </c>
      <c r="E50" s="144">
        <v>42020</v>
      </c>
      <c r="F50" s="144">
        <v>42369</v>
      </c>
      <c r="G50" s="159">
        <f t="shared" si="2"/>
        <v>11.633333333333333</v>
      </c>
      <c r="H50" s="121" t="s">
        <v>2679</v>
      </c>
      <c r="I50" s="120" t="s">
        <v>421</v>
      </c>
      <c r="J50" s="120" t="s">
        <v>424</v>
      </c>
      <c r="K50" s="116">
        <v>835312400</v>
      </c>
      <c r="L50" s="115" t="s">
        <v>1148</v>
      </c>
      <c r="M50" s="117"/>
      <c r="N50" s="123" t="s">
        <v>27</v>
      </c>
      <c r="O50" s="123" t="s">
        <v>26</v>
      </c>
      <c r="P50" s="78"/>
    </row>
    <row r="51" spans="1:16" s="6" customFormat="1" ht="24.75" customHeight="1" outlineLevel="1" x14ac:dyDescent="0.25">
      <c r="A51" s="142">
        <v>4</v>
      </c>
      <c r="B51" s="121" t="s">
        <v>2676</v>
      </c>
      <c r="C51" s="123" t="s">
        <v>31</v>
      </c>
      <c r="D51" s="110">
        <v>19262015042</v>
      </c>
      <c r="E51" s="144">
        <v>42020</v>
      </c>
      <c r="F51" s="144">
        <v>42369</v>
      </c>
      <c r="G51" s="159">
        <f t="shared" ref="G51:G107" si="3">IF(AND(E51&lt;&gt;"",F51&lt;&gt;""),((F51-E51)/30),"")</f>
        <v>11.633333333333333</v>
      </c>
      <c r="H51" s="121" t="s">
        <v>2679</v>
      </c>
      <c r="I51" s="120" t="s">
        <v>421</v>
      </c>
      <c r="J51" s="120" t="s">
        <v>437</v>
      </c>
      <c r="K51" s="116">
        <v>835312400</v>
      </c>
      <c r="L51" s="115" t="s">
        <v>1148</v>
      </c>
      <c r="M51" s="117"/>
      <c r="N51" s="123" t="s">
        <v>27</v>
      </c>
      <c r="O51" s="123" t="s">
        <v>26</v>
      </c>
      <c r="P51" s="78"/>
    </row>
    <row r="52" spans="1:16" s="7" customFormat="1" ht="24.75" customHeight="1" outlineLevel="1" x14ac:dyDescent="0.25">
      <c r="A52" s="143">
        <v>5</v>
      </c>
      <c r="B52" s="121" t="s">
        <v>2676</v>
      </c>
      <c r="C52" s="123" t="s">
        <v>31</v>
      </c>
      <c r="D52" s="110">
        <v>19262015043</v>
      </c>
      <c r="E52" s="144">
        <v>42020</v>
      </c>
      <c r="F52" s="144">
        <v>42369</v>
      </c>
      <c r="G52" s="159">
        <f t="shared" si="3"/>
        <v>11.633333333333333</v>
      </c>
      <c r="H52" s="121" t="s">
        <v>2679</v>
      </c>
      <c r="I52" s="120" t="s">
        <v>421</v>
      </c>
      <c r="J52" s="120" t="s">
        <v>448</v>
      </c>
      <c r="K52" s="116">
        <v>626484300</v>
      </c>
      <c r="L52" s="115" t="s">
        <v>1148</v>
      </c>
      <c r="M52" s="117"/>
      <c r="N52" s="123" t="s">
        <v>27</v>
      </c>
      <c r="O52" s="123" t="s">
        <v>26</v>
      </c>
      <c r="P52" s="79"/>
    </row>
    <row r="53" spans="1:16" s="7" customFormat="1" ht="24.75" customHeight="1" outlineLevel="1" x14ac:dyDescent="0.25">
      <c r="A53" s="143">
        <v>6</v>
      </c>
      <c r="B53" s="121" t="s">
        <v>2676</v>
      </c>
      <c r="C53" s="123" t="s">
        <v>31</v>
      </c>
      <c r="D53" s="110">
        <v>19262016308</v>
      </c>
      <c r="E53" s="144">
        <v>42399</v>
      </c>
      <c r="F53" s="144">
        <v>42719</v>
      </c>
      <c r="G53" s="159">
        <f t="shared" si="3"/>
        <v>10.666666666666666</v>
      </c>
      <c r="H53" s="121" t="s">
        <v>2686</v>
      </c>
      <c r="I53" s="120" t="s">
        <v>421</v>
      </c>
      <c r="J53" s="120" t="s">
        <v>208</v>
      </c>
      <c r="K53" s="116">
        <v>4500691643</v>
      </c>
      <c r="L53" s="115" t="s">
        <v>1148</v>
      </c>
      <c r="M53" s="117"/>
      <c r="N53" s="123" t="s">
        <v>27</v>
      </c>
      <c r="O53" s="123" t="s">
        <v>26</v>
      </c>
      <c r="P53" s="79"/>
    </row>
    <row r="54" spans="1:16" s="7" customFormat="1" ht="24.75" customHeight="1" outlineLevel="1" x14ac:dyDescent="0.25">
      <c r="A54" s="143">
        <v>7</v>
      </c>
      <c r="B54" s="121" t="s">
        <v>2676</v>
      </c>
      <c r="C54" s="123" t="s">
        <v>31</v>
      </c>
      <c r="D54" s="110">
        <v>19262016743</v>
      </c>
      <c r="E54" s="144">
        <v>42720</v>
      </c>
      <c r="F54" s="144">
        <v>43084</v>
      </c>
      <c r="G54" s="159">
        <f t="shared" si="3"/>
        <v>12.133333333333333</v>
      </c>
      <c r="H54" s="121" t="s">
        <v>2687</v>
      </c>
      <c r="I54" s="120" t="s">
        <v>421</v>
      </c>
      <c r="J54" s="120" t="s">
        <v>208</v>
      </c>
      <c r="K54" s="118">
        <v>4330399936</v>
      </c>
      <c r="L54" s="115" t="s">
        <v>1148</v>
      </c>
      <c r="M54" s="117"/>
      <c r="N54" s="123" t="s">
        <v>27</v>
      </c>
      <c r="O54" s="123" t="s">
        <v>26</v>
      </c>
      <c r="P54" s="79"/>
    </row>
    <row r="55" spans="1:16" s="7" customFormat="1" ht="24.75" customHeight="1" outlineLevel="1" x14ac:dyDescent="0.25">
      <c r="A55" s="143">
        <v>8</v>
      </c>
      <c r="B55" s="121" t="s">
        <v>2676</v>
      </c>
      <c r="C55" s="123" t="s">
        <v>31</v>
      </c>
      <c r="D55" s="110">
        <v>19262017543</v>
      </c>
      <c r="E55" s="144">
        <v>43085</v>
      </c>
      <c r="F55" s="144">
        <v>43404</v>
      </c>
      <c r="G55" s="159">
        <f t="shared" si="3"/>
        <v>10.633333333333333</v>
      </c>
      <c r="H55" s="121" t="s">
        <v>2688</v>
      </c>
      <c r="I55" s="120" t="s">
        <v>421</v>
      </c>
      <c r="J55" s="120" t="s">
        <v>208</v>
      </c>
      <c r="K55" s="118">
        <v>3710560019</v>
      </c>
      <c r="L55" s="115" t="s">
        <v>1148</v>
      </c>
      <c r="M55" s="117"/>
      <c r="N55" s="123" t="s">
        <v>27</v>
      </c>
      <c r="O55" s="123" t="s">
        <v>26</v>
      </c>
      <c r="P55" s="79"/>
    </row>
    <row r="56" spans="1:16" s="7" customFormat="1" ht="24.75" customHeight="1" outlineLevel="1" x14ac:dyDescent="0.25">
      <c r="A56" s="143">
        <v>9</v>
      </c>
      <c r="B56" s="121" t="s">
        <v>2676</v>
      </c>
      <c r="C56" s="123" t="s">
        <v>31</v>
      </c>
      <c r="D56" s="120">
        <v>19003102018</v>
      </c>
      <c r="E56" s="144">
        <v>43405</v>
      </c>
      <c r="F56" s="144">
        <v>43434</v>
      </c>
      <c r="G56" s="159">
        <f t="shared" si="3"/>
        <v>0.96666666666666667</v>
      </c>
      <c r="H56" s="121" t="s">
        <v>2688</v>
      </c>
      <c r="I56" s="120" t="s">
        <v>421</v>
      </c>
      <c r="J56" s="120" t="s">
        <v>208</v>
      </c>
      <c r="K56" s="118">
        <v>397720045</v>
      </c>
      <c r="L56" s="123" t="s">
        <v>1148</v>
      </c>
      <c r="M56" s="117"/>
      <c r="N56" s="123" t="s">
        <v>27</v>
      </c>
      <c r="O56" s="123" t="s">
        <v>26</v>
      </c>
      <c r="P56" s="79"/>
    </row>
    <row r="57" spans="1:16" s="7" customFormat="1" ht="24.75" customHeight="1" outlineLevel="1" x14ac:dyDescent="0.25">
      <c r="A57" s="143">
        <v>10</v>
      </c>
      <c r="B57" s="121" t="s">
        <v>2676</v>
      </c>
      <c r="C57" s="123" t="s">
        <v>31</v>
      </c>
      <c r="D57" s="120">
        <v>19001492019</v>
      </c>
      <c r="E57" s="144">
        <v>43484</v>
      </c>
      <c r="F57" s="144">
        <v>43819</v>
      </c>
      <c r="G57" s="159">
        <f t="shared" si="3"/>
        <v>11.166666666666666</v>
      </c>
      <c r="H57" s="121" t="s">
        <v>2689</v>
      </c>
      <c r="I57" s="120" t="s">
        <v>421</v>
      </c>
      <c r="J57" s="120" t="s">
        <v>208</v>
      </c>
      <c r="K57" s="118">
        <v>4342161567</v>
      </c>
      <c r="L57" s="123" t="s">
        <v>1148</v>
      </c>
      <c r="M57" s="117"/>
      <c r="N57" s="123" t="s">
        <v>27</v>
      </c>
      <c r="O57" s="123" t="s">
        <v>26</v>
      </c>
      <c r="P57" s="79"/>
    </row>
    <row r="58" spans="1:16" s="7" customFormat="1" ht="24.75" customHeight="1" outlineLevel="1" x14ac:dyDescent="0.25">
      <c r="A58" s="143">
        <v>11</v>
      </c>
      <c r="B58" s="64" t="s">
        <v>2676</v>
      </c>
      <c r="C58" s="65" t="s">
        <v>31</v>
      </c>
      <c r="D58" s="120">
        <v>19002372020</v>
      </c>
      <c r="E58" s="144">
        <v>43882</v>
      </c>
      <c r="F58" s="144">
        <v>44196</v>
      </c>
      <c r="G58" s="159">
        <f t="shared" si="3"/>
        <v>10.466666666666667</v>
      </c>
      <c r="H58" s="121" t="s">
        <v>2690</v>
      </c>
      <c r="I58" s="120" t="s">
        <v>421</v>
      </c>
      <c r="J58" s="120" t="s">
        <v>208</v>
      </c>
      <c r="K58" s="122">
        <v>3388811144</v>
      </c>
      <c r="L58" s="123" t="s">
        <v>1148</v>
      </c>
      <c r="M58" s="117"/>
      <c r="N58" s="123" t="s">
        <v>2634</v>
      </c>
      <c r="O58" s="123" t="s">
        <v>26</v>
      </c>
      <c r="P58" s="79"/>
    </row>
    <row r="59" spans="1:16" s="7" customFormat="1" ht="24.75" customHeight="1" outlineLevel="1" x14ac:dyDescent="0.25">
      <c r="A59" s="143">
        <v>12</v>
      </c>
      <c r="B59" s="64"/>
      <c r="C59" s="65"/>
      <c r="D59" s="120"/>
      <c r="E59" s="144"/>
      <c r="F59" s="144"/>
      <c r="G59" s="159" t="str">
        <f t="shared" si="3"/>
        <v/>
      </c>
      <c r="H59" s="121"/>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2664</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2664</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2664</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2664</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2664</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2664</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2664</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2664</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2664</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2664</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2664</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2664</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2664</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2664</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2664</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2664</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2664</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2664</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2664</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2664</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2664</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2664</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2664</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2664</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2664</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2664</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2664</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2664</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2664</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2664</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2664</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2664</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2664</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2664</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2664</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2664</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2664</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2664</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2664</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2664</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2664</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2664</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2664</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2664</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2664</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2664</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2664</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2650</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2668</v>
      </c>
      <c r="C179" s="190"/>
      <c r="D179" s="190"/>
      <c r="E179" s="170">
        <v>0.02</v>
      </c>
      <c r="F179" s="169">
        <v>0.01</v>
      </c>
      <c r="G179" s="164">
        <f>IF(F179&gt;0,SUM(E179+F179),"")</f>
        <v>0.03</v>
      </c>
      <c r="H179" s="5"/>
      <c r="I179" s="190" t="s">
        <v>2670</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380113608</v>
      </c>
      <c r="F185" s="92"/>
      <c r="G185" s="93"/>
      <c r="H185" s="88"/>
      <c r="I185" s="90" t="s">
        <v>2627</v>
      </c>
      <c r="J185" s="165">
        <f>+SUM(M179:M183)</f>
        <v>0.02</v>
      </c>
      <c r="K185" s="235" t="s">
        <v>2628</v>
      </c>
      <c r="L185" s="235"/>
      <c r="M185" s="94">
        <f>+J185*(SUM(K20:K35))</f>
        <v>253409072</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41963</v>
      </c>
      <c r="D193" s="5"/>
      <c r="E193" s="125">
        <v>4178</v>
      </c>
      <c r="F193" s="5"/>
      <c r="G193" s="5"/>
      <c r="H193" s="146" t="s">
        <v>2680</v>
      </c>
      <c r="J193" s="5"/>
      <c r="K193" s="126">
        <v>41996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2681</v>
      </c>
      <c r="J211" s="27" t="s">
        <v>2622</v>
      </c>
      <c r="K211" s="147" t="s">
        <v>2684</v>
      </c>
      <c r="L211" s="21"/>
      <c r="M211" s="21"/>
      <c r="N211" s="21"/>
      <c r="O211" s="8"/>
    </row>
    <row r="212" spans="1:15" x14ac:dyDescent="0.25">
      <c r="A212" s="9"/>
      <c r="B212" s="27" t="s">
        <v>2619</v>
      </c>
      <c r="C212" s="146" t="s">
        <v>2680</v>
      </c>
      <c r="D212" s="21"/>
      <c r="G212" s="27" t="s">
        <v>2621</v>
      </c>
      <c r="H212" s="147" t="s">
        <v>2682</v>
      </c>
      <c r="J212" s="27" t="s">
        <v>2623</v>
      </c>
      <c r="K212" s="146"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purl.org/dc/dcmitype/"/>
    <ds:schemaRef ds:uri="a65d333d-5b59-4810-bc94-b80d9325abbc"/>
    <ds:schemaRef ds:uri="http://schemas.microsoft.com/office/2006/documentManagement/types"/>
    <ds:schemaRef ds:uri="http://purl.org/dc/terms/"/>
    <ds:schemaRef ds:uri="http://www.w3.org/XML/1998/namespace"/>
    <ds:schemaRef ds:uri="http://schemas.microsoft.com/office/2006/metadata/properties"/>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Secretaria - LTS</cp:lastModifiedBy>
  <cp:lastPrinted>2020-12-29T01:29:21Z</cp:lastPrinted>
  <dcterms:created xsi:type="dcterms:W3CDTF">2020-10-14T21:57:42Z</dcterms:created>
  <dcterms:modified xsi:type="dcterms:W3CDTF">2020-12-29T04:09:06Z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