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cretaria - LTS\Desktop\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<sst xmlns="http://schemas.openxmlformats.org/spreadsheetml/2006/main" count="3077" uniqueCount="2690">
  <si>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</si>
  <si>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</si>
  <si>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</si>
  <si>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</si>
  <si>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</si>
  <si>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</si>
  <si>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</si>
  <si>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</si>
  <si>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</si>
  <si>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</si>
  <si>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</si>
  <si>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</si>
  <si>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</si>
  <si>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</si>
  <si>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</si>
  <si>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</si>
  <si>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</si>
  <si>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</si>
  <si>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</si>
  <si>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</si>
  <si>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</si>
  <si>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</si>
  <si>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</si>
  <si>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</si>
  <si>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</si>
  <si>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</si>
  <si>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</si>
  <si>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</si>
  <si>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</si>
  <si>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</si>
  <si>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</si>
  <si>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</si>
  <si>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</si>
  <si>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</si>
  <si>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</si>
  <si>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</si>
  <si>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</si>
  <si>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</si>
  <si>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</si>
  <si>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</si>
  <si>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</si>
  <si>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</si>
  <si>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</si>
  <si>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</si>
  <si>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</si>
  <si>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</si>
  <si>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</si>
  <si>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</si>
  <si>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</si>
  <si>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</si>
  <si>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</si>
  <si>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</si>
  <si>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</si>
  <si>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</si>
  <si>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</si>
  <si>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</si>
  <si>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</si>
  <si>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</si>
  <si>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</si>
  <si>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</si>
  <si>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</si>
  <si>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</si>
  <si>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</si>
  <si>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</si>
  <si>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</si>
  <si>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</si>
  <si>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</si>
  <si>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</si>
  <si>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</si>
  <si>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</si>
  <si>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</si>
  <si>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</si>
  <si>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</si>
  <si>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</si>
  <si>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</si>
  <si>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</si>
  <si>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</si>
  <si>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</si>
  <si>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</si>
  <si>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</si>
  <si>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</si>
  <si>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</si>
  <si>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</si>
  <si>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</si>
  <si>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</si>
  <si>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</si>
  <si>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</si>
  <si>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</si>
  <si>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</si>
  <si>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</si>
  <si>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</si>
  <si>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</si>
  <si>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</si>
  <si>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</si>
  <si>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</si>
  <si>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</si>
  <si>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</si>
  <si>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</si>
  <si>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</si>
  <si>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</si>
  <si>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</si>
  <si>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</si>
  <si>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</si>
  <si>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</si>
  <si>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</si>
  <si>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</si>
  <si>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</si>
  <si>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</si>
  <si>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</si>
  <si>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</si>
  <si>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</si>
  <si>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</si>
  <si>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</si>
  <si>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</si>
  <si>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</si>
  <si>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</si>
  <si>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</si>
  <si>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</si>
  <si>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</si>
  <si>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</si>
  <si>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</si>
  <si>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</si>
  <si>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</si>
  <si>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</si>
  <si>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</si>
  <si>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</si>
  <si>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</si>
  <si>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</si>
  <si>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</si>
  <si>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</si>
  <si>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</si>
  <si>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</si>
  <si>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</si>
  <si>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</si>
  <si>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</si>
  <si>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</si>
  <si>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</si>
  <si>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</si>
  <si>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</si>
  <si>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</si>
  <si>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</si>
  <si>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</si>
  <si>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</si>
  <si>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</si>
  <si>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</si>
  <si>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</si>
  <si>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</si>
  <si>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</si>
  <si>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</si>
  <si>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</si>
  <si>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</si>
  <si>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</si>
  <si>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</si>
  <si>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</si>
  <si>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</si>
  <si>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</si>
  <si>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</si>
  <si>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</si>
  <si>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</si>
  <si>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</si>
  <si>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</si>
  <si>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</si>
  <si>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</si>
  <si>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</si>
  <si>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</si>
  <si>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</si>
  <si>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</si>
  <si>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</si>
  <si>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</si>
  <si>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</si>
  <si>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</si>
  <si>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</si>
  <si>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</si>
  <si>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</si>
  <si>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</si>
  <si>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</si>
  <si>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</si>
  <si>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</si>
  <si>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</si>
  <si>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</si>
  <si>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</si>
  <si>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</si>
  <si>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</si>
  <si>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</si>
  <si>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</si>
  <si>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</si>
  <si>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</si>
  <si>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</si>
  <si>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</si>
  <si>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</si>
  <si>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</si>
  <si>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</si>
  <si>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</si>
  <si>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</si>
  <si>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</si>
  <si>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</si>
  <si>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</si>
  <si>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</si>
  <si>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</si>
  <si>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</si>
  <si>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</si>
  <si>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</si>
  <si>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</si>
  <si>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</si>
  <si>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</si>
  <si>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</si>
  <si>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</si>
  <si>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</si>
  <si>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</si>
  <si>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</si>
  <si>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</si>
  <si>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</si>
  <si>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</si>
  <si>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</si>
  <si>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</si>
  <si>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</si>
  <si>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</si>
  <si>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</si>
  <si>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</si>
  <si>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</si>
  <si>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</si>
  <si>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</si>
  <si>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</si>
  <si>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</si>
  <si>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</si>
  <si>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</si>
  <si>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</si>
  <si>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</si>
  <si>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</si>
  <si>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</si>
  <si>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</si>
  <si>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</si>
  <si>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</si>
  <si>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</si>
  <si>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</si>
  <si>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</si>
  <si>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</si>
  <si>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</si>
  <si>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</si>
  <si>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</si>
  <si>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</si>
  <si>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</si>
  <si>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</si>
  <si>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</si>
  <si>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</si>
  <si>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</si>
  <si>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</si>
  <si>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</si>
  <si>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</si>
  <si>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</si>
  <si>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</si>
  <si>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</si>
  <si>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</si>
  <si>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</si>
  <si>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</si>
  <si>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</si>
  <si>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</si>
  <si>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</si>
  <si>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</si>
  <si>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</si>
  <si>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</si>
  <si>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</si>
  <si>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</si>
  <si>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</si>
  <si>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</si>
  <si>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</si>
  <si>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</si>
  <si>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</si>
  <si>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</si>
  <si>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</si>
  <si>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</si>
  <si>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</si>
  <si>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</si>
  <si>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</si>
  <si>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</si>
  <si>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</si>
  <si>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</si>
  <si>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</si>
  <si>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</si>
  <si>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</si>
  <si>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</si>
  <si>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</si>
  <si>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</si>
  <si>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</si>
  <si>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</si>
  <si>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</si>
  <si>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</si>
  <si>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</si>
  <si>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</si>
  <si>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</si>
  <si>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</si>
  <si>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</si>
  <si>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</si>
  <si>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</si>
  <si>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</si>
  <si>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</si>
  <si>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</si>
  <si>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</si>
  <si>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</si>
  <si>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</si>
  <si>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</si>
  <si>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</si>
  <si>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</si>
  <si>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</si>
  <si>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</si>
  <si>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</si>
  <si>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</si>
  <si>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</si>
  <si>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</si>
  <si>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</si>
  <si>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</si>
  <si>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</si>
  <si>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</si>
  <si>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</si>
  <si>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</si>
  <si>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</si>
  <si>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</si>
  <si>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</si>
  <si>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</si>
  <si>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</si>
  <si>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</si>
  <si>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</si>
  <si>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</si>
  <si>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</si>
  <si>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</si>
  <si>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</si>
  <si>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</si>
  <si>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</si>
  <si>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</si>
  <si>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</si>
  <si>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</si>
  <si>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</si>
  <si>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</si>
  <si>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</si>
  <si>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</si>
  <si>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</si>
  <si>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</si>
  <si>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</si>
  <si>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</si>
  <si>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</si>
  <si>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</si>
  <si>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</si>
  <si>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</si>
  <si>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</si>
  <si>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</si>
  <si>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</si>
  <si>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</si>
  <si>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</si>
  <si>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</si>
  <si>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</si>
  <si>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</si>
  <si>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</si>
  <si>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</si>
  <si>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</si>
  <si>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</si>
  <si>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</si>
  <si>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</si>
  <si>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</si>
  <si>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</si>
  <si>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</si>
  <si>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</si>
  <si>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</si>
  <si>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</si>
  <si>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</si>
  <si>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</si>
  <si>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</si>
  <si>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</si>
  <si>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</si>
  <si>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</si>
  <si>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</si>
  <si>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</si>
  <si>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</si>
  <si>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</si>
  <si>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</si>
  <si>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</si>
  <si>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</si>
  <si>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</si>
  <si>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</si>
  <si>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</si>
  <si>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</si>
  <si>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</si>
  <si>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</si>
  <si>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</si>
  <si>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</si>
  <si>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</si>
  <si>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</si>
  <si>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</si>
  <si>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</si>
  <si>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</si>
  <si>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</si>
  <si>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</si>
  <si>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</si>
  <si>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</si>
  <si>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</si>
  <si>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</si>
  <si>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</si>
  <si>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</si>
  <si>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</si>
  <si>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</si>
  <si>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</si>
  <si>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</si>
  <si>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</si>
  <si>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</si>
  <si>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</si>
  <si>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</si>
  <si>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</si>
  <si>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</si>
  <si>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</si>
  <si>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</si>
  <si>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</si>
  <si>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</si>
  <si>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</si>
  <si>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</si>
  <si>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</si>
  <si>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</si>
  <si>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</si>
  <si>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</si>
  <si>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</si>
  <si>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</si>
  <si>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</si>
  <si>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</si>
  <si>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</si>
  <si>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</si>
  <si>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</si>
  <si>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</si>
  <si>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</si>
  <si>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</si>
  <si>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</si>
  <si>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</si>
  <si>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</si>
  <si>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</si>
  <si>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</si>
  <si>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</si>
  <si>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</si>
  <si>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</si>
  <si>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</si>
  <si>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</si>
  <si>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</si>
  <si>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</si>
  <si>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</si>
  <si>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</si>
  <si>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</si>
  <si>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</si>
  <si>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</si>
  <si>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</si>
  <si>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</si>
  <si>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</si>
  <si>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</si>
  <si>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</si>
  <si>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</si>
  <si>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</si>
  <si>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</si>
  <si>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</si>
  <si>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</si>
  <si>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</si>
  <si>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</si>
  <si>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</si>
  <si>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</si>
  <si>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</si>
  <si>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</si>
  <si>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</si>
  <si>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</si>
  <si>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</si>
  <si>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</si>
  <si>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</si>
  <si>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</si>
  <si>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</si>
  <si>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</si>
  <si>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</si>
  <si>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</si>
  <si>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</si>
  <si>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</si>
  <si>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</si>
  <si>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</si>
  <si>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</si>
  <si>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</si>
  <si>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</si>
  <si>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</si>
  <si>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</si>
  <si>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</si>
  <si>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</si>
  <si>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</si>
  <si>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</si>
  <si>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</si>
  <si>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</si>
  <si>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</si>
  <si>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</si>
  <si>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</si>
  <si>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</si>
  <si>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</si>
  <si>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</si>
  <si>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</si>
  <si>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</si>
  <si>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</si>
  <si>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</si>
  <si>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</si>
  <si>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</si>
  <si>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</si>
  <si>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</si>
  <si>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</si>
  <si>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</si>
  <si>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</si>
  <si>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</si>
  <si>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</si>
  <si>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</si>
  <si>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</si>
  <si>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</si>
  <si>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</si>
  <si>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</si>
  <si>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</si>
  <si>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</si>
  <si>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</si>
  <si>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</si>
  <si>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</si>
  <si>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</si>
  <si>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</si>
  <si>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</si>
  <si>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</si>
  <si>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</si>
  <si>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</si>
  <si>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</si>
  <si>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</si>
  <si>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</si>
  <si>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</si>
  <si>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</si>
  <si>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</si>
  <si>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</si>
  <si>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</si>
  <si>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</si>
  <si>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</si>
  <si>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</si>
  <si>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</si>
  <si>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</si>
  <si>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</si>
  <si>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</si>
  <si>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</si>
  <si>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</si>
  <si>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</si>
  <si>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</si>
  <si>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</si>
  <si>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</si>
  <si>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</si>
  <si>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</si>
  <si>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</si>
  <si>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</si>
  <si>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</si>
  <si>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</si>
  <si>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</si>
  <si>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</si>
  <si>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</si>
  <si>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</si>
  <si>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</si>
  <si>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</si>
  <si>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</si>
  <si>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</si>
  <si>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</si>
  <si>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</si>
  <si>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</si>
  <si>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</si>
  <si>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</si>
  <si>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</si>
  <si>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</si>
  <si>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</si>
  <si>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</si>
  <si>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</si>
  <si>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</si>
  <si>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</si>
  <si>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</si>
  <si>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</si>
  <si>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</si>
  <si>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</si>
  <si>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</si>
  <si>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</si>
  <si>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</si>
  <si>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</si>
  <si>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</si>
  <si>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</si>
  <si>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</si>
  <si>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</si>
  <si>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</si>
  <si>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</si>
  <si>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</si>
  <si>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</si>
  <si>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</si>
  <si>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</si>
  <si>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</si>
  <si>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</si>
  <si>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</si>
  <si>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</si>
  <si>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</si>
  <si>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</si>
  <si>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</si>
  <si>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</si>
  <si>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</si>
  <si>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</si>
  <si>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</si>
  <si>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</si>
  <si>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</si>
  <si>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</si>
  <si>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</si>
  <si>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</si>
  <si>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</si>
  <si>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</si>
  <si>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</si>
  <si>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</si>
  <si>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</si>
  <si>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</si>
  <si>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</si>
  <si>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</si>
  <si>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</si>
  <si>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</si>
  <si>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</si>
  <si>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</si>
  <si>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</si>
  <si>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</si>
  <si>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</si>
  <si>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</si>
  <si>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</si>
  <si>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</si>
  <si>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</si>
  <si>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</si>
  <si>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</si>
  <si>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</si>
  <si>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</si>
  <si>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</si>
  <si>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</si>
  <si>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</si>
  <si>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</si>
  <si>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</si>
  <si>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</si>
  <si>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</si>
  <si>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</si>
  <si>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</si>
  <si>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</si>
  <si>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</si>
  <si>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</si>
  <si>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</si>
  <si>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</si>
  <si>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</si>
  <si>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</si>
  <si>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</si>
  <si>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</si>
  <si>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</si>
  <si>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</si>
  <si>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</si>
  <si>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</si>
  <si>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</si>
  <si>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</si>
  <si>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</si>
  <si>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</si>
  <si>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</si>
  <si>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</si>
  <si>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</si>
  <si>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</si>
  <si>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</si>
  <si>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</si>
  <si>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</si>
  <si>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</si>
  <si>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</si>
  <si>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</si>
  <si>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</si>
  <si>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</si>
  <si>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</si>
  <si>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</si>
  <si>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</si>
  <si>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</si>
  <si>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</si>
  <si>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</si>
  <si>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</si>
  <si>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</si>
  <si>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</si>
  <si>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</si>
  <si>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</si>
  <si>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</si>
  <si>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</si>
  <si>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</si>
  <si>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</si>
  <si>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</si>
  <si>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</si>
  <si>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</si>
  <si>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</si>
  <si>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</si>
  <si>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</si>
  <si>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</si>
  <si>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</si>
  <si>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</si>
  <si>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</si>
  <si>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</si>
  <si>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</si>
  <si>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</si>
  <si>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</si>
  <si>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</si>
  <si>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</si>
  <si>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</si>
  <si>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</si>
  <si>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</si>
  <si>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</si>
  <si>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</si>
  <si>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</si>
  <si>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</si>
  <si>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</si>
  <si>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</si>
  <si>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</si>
  <si>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</si>
  <si>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</si>
  <si>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</si>
  <si>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</si>
  <si>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</si>
  <si>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</si>
  <si>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</si>
  <si>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</si>
  <si>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</si>
  <si>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</si>
  <si>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</si>
  <si>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</si>
  <si>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</si>
  <si>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</si>
  <si>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</si>
  <si>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</si>
  <si>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</si>
  <si>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</si>
  <si>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</si>
  <si>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</si>
  <si>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</si>
  <si>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</si>
  <si>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</si>
  <si>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</si>
  <si>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</si>
  <si>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</si>
  <si>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</si>
  <si>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</si>
  <si>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</si>
  <si>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</si>
  <si>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</si>
  <si>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</si>
  <si>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</si>
  <si>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</si>
  <si>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</si>
  <si>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</si>
  <si>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</si>
  <si>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</si>
  <si>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</si>
  <si>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</si>
  <si>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</si>
  <si>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</si>
  <si>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</si>
  <si>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</si>
  <si>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</si>
  <si>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</si>
  <si>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</si>
  <si>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</si>
  <si>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</si>
  <si>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</si>
  <si>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</si>
  <si>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</si>
  <si>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</si>
  <si>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</si>
  <si>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</si>
  <si>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</si>
  <si>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</si>
  <si>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</si>
  <si>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</si>
  <si>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</si>
  <si>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</si>
  <si>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</si>
  <si>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</si>
  <si>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</si>
  <si>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</si>
  <si>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</si>
  <si>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</si>
  <si>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</si>
  <si>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</si>
  <si>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</si>
  <si>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</si>
  <si>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</si>
  <si>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</si>
  <si>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</si>
  <si>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</si>
  <si>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</si>
  <si>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</si>
  <si>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</si>
  <si>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</si>
  <si>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</si>
  <si>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</si>
  <si>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</si>
  <si>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</si>
  <si>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</si>
  <si>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</si>
  <si>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</si>
  <si>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</si>
  <si>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</si>
  <si>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</si>
  <si>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</si>
  <si>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</si>
  <si>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</si>
  <si>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</si>
  <si>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</si>
  <si>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</si>
  <si>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</si>
  <si>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</si>
  <si>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</si>
  <si>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</si>
  <si>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</si>
  <si>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</si>
  <si>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</si>
  <si>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</si>
  <si>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</si>
  <si>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</si>
  <si>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</si>
  <si>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</si>
  <si>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</si>
  <si>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</si>
  <si>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</si>
  <si>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</si>
  <si>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</si>
  <si>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</si>
  <si>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</si>
  <si>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</si>
  <si>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</si>
  <si>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</si>
  <si>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</si>
  <si>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</si>
  <si>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</si>
  <si>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</si>
  <si>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</si>
  <si>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</si>
  <si>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</si>
  <si>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</si>
  <si>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</si>
  <si>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</si>
  <si>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</si>
  <si>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</si>
  <si>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</si>
  <si>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</si>
  <si>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</si>
  <si>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</si>
  <si>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</si>
  <si>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</si>
  <si>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</si>
  <si>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</si>
  <si>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</si>
  <si>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</si>
  <si>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</si>
  <si>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</si>
  <si>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</si>
  <si>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</si>
  <si>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</si>
  <si>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</si>
  <si>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</si>
  <si>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</si>
  <si>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</si>
  <si>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</si>
  <si>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</si>
  <si>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</si>
  <si>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</si>
  <si>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</si>
  <si>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</si>
  <si>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</si>
  <si>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</si>
  <si>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</si>
  <si>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</si>
  <si>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</si>
  <si>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</si>
  <si>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</si>
  <si>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</si>
  <si>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</si>
  <si>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</si>
  <si>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</si>
  <si>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</si>
  <si>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</si>
  <si>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</si>
  <si>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</si>
  <si>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</si>
  <si>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</si>
  <si>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</si>
  <si>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</si>
  <si>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</si>
  <si>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</si>
  <si>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</si>
  <si>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</si>
  <si>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</si>
  <si>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</si>
  <si>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</si>
  <si>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</si>
  <si>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</si>
  <si>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</si>
  <si>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</si>
  <si>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</si>
  <si>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</si>
  <si>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</si>
  <si>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</si>
  <si>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</si>
  <si>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</si>
  <si>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</si>
  <si>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</si>
  <si>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</si>
  <si>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</si>
  <si>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</si>
  <si>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</si>
  <si>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</si>
  <si>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</si>
  <si>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</si>
  <si>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</si>
  <si>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</si>
  <si>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</si>
  <si>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</si>
  <si>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</si>
  <si>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</si>
  <si>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</si>
  <si>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</si>
  <si>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</si>
  <si>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</si>
  <si>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</si>
  <si>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</si>
  <si>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</si>
  <si>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</si>
  <si>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</si>
  <si>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</si>
  <si>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</si>
  <si>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</si>
  <si>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</si>
  <si>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</si>
  <si>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</si>
  <si>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</si>
  <si>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</si>
  <si>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</si>
  <si>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</si>
  <si>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</si>
  <si>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</si>
  <si>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</si>
  <si>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</si>
  <si>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</si>
  <si>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</si>
  <si>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</si>
  <si>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</si>
  <si>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</si>
  <si>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</si>
  <si>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</si>
  <si>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</si>
  <si>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</si>
  <si>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</si>
  <si>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</si>
  <si>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</si>
  <si>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</si>
  <si>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</si>
  <si>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</si>
  <si>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</si>
  <si>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</si>
  <si>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</si>
  <si>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</si>
  <si>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</si>
  <si>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</si>
  <si>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</si>
  <si>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</si>
  <si>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</si>
  <si>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</si>
  <si>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</si>
  <si>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</si>
  <si>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</si>
  <si>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</si>
  <si>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</si>
  <si>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</si>
  <si>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</si>
  <si>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</si>
  <si>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</si>
  <si>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</si>
  <si>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</si>
  <si>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</si>
  <si>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</si>
  <si>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</si>
  <si>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</si>
  <si>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</si>
  <si>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</si>
  <si>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</si>
  <si>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</si>
  <si>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</si>
  <si>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</si>
  <si>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</si>
  <si>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</si>
  <si>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</si>
  <si>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</si>
  <si>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</si>
  <si>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</si>
  <si>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</si>
  <si>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</si>
  <si>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</si>
  <si>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</si>
  <si>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</si>
  <si>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</si>
  <si>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</si>
  <si>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</si>
  <si>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</si>
  <si>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</si>
  <si>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</si>
  <si>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</si>
  <si>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</si>
  <si>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</si>
  <si>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</si>
  <si>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</si>
  <si>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</si>
  <si>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</si>
  <si>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</si>
  <si>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</si>
  <si>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</si>
  <si>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</si>
  <si>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</si>
  <si>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</si>
  <si>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</si>
  <si>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</si>
  <si>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</si>
  <si>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</si>
  <si>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</si>
  <si>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</si>
  <si>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</si>
  <si>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</si>
  <si>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</si>
  <si>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</si>
  <si>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</si>
  <si>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</si>
  <si>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</si>
  <si>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</si>
  <si>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</si>
  <si>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</si>
  <si>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</si>
  <si>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</si>
  <si>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</si>
  <si>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</si>
  <si>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</si>
  <si>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</si>
  <si>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</si>
  <si>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</si>
  <si>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</si>
  <si>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</si>
  <si>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</si>
  <si>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</si>
  <si>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</si>
  <si>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</si>
  <si>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</si>
  <si>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</si>
  <si>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</si>
  <si>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</si>
  <si>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</si>
  <si>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</si>
  <si>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</si>
  <si>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</si>
  <si>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</si>
  <si>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</si>
  <si>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</si>
  <si>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</si>
  <si>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</si>
  <si>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</si>
  <si>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</si>
  <si>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</si>
  <si>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</si>
  <si>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</si>
  <si>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</si>
  <si>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</si>
  <si>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</si>
  <si>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</si>
  <si>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</si>
  <si>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</si>
  <si>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</si>
  <si>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</si>
  <si>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</si>
  <si>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</si>
  <si>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</si>
  <si>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</si>
  <si>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</si>
  <si>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</si>
  <si>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</si>
  <si>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</si>
  <si>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</si>
  <si>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</si>
  <si>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</si>
  <si>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</si>
  <si>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</si>
  <si>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</si>
  <si>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</si>
  <si>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</si>
  <si>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</si>
  <si>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</si>
  <si>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</si>
  <si>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</si>
  <si>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</si>
  <si>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</si>
  <si>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</si>
  <si>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</si>
  <si>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</si>
  <si>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</si>
  <si>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</si>
  <si>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</si>
  <si>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</si>
  <si>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</si>
  <si>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</si>
  <si>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</si>
  <si>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</si>
  <si>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</si>
  <si>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</si>
  <si>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</si>
  <si>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</si>
  <si>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</si>
  <si>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</si>
  <si>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</si>
  <si>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</si>
  <si>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</si>
  <si>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</si>
  <si>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</si>
  <si>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</si>
  <si>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</si>
  <si>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</si>
  <si>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</si>
  <si>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</si>
  <si>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</si>
  <si>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</si>
  <si>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</si>
  <si>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</si>
  <si>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</si>
  <si>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</si>
  <si>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</si>
  <si>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</si>
  <si>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</si>
  <si>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</si>
  <si>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</si>
  <si>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</si>
  <si>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</si>
  <si>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</si>
  <si>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</si>
  <si>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</si>
  <si>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</si>
  <si>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</si>
  <si>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</si>
  <si>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</si>
  <si>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</si>
  <si>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</si>
  <si>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</si>
  <si>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</si>
  <si>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</si>
  <si>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</si>
  <si>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</si>
  <si>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</si>
  <si>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</si>
  <si>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</si>
  <si>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</si>
  <si>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</si>
  <si>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</si>
  <si>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</si>
  <si>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</si>
  <si>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</si>
  <si>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</si>
  <si>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</si>
  <si>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</si>
  <si>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</si>
  <si>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</si>
  <si>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</si>
  <si>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</si>
  <si>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</si>
  <si>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</si>
  <si>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</si>
  <si>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</si>
  <si>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</si>
  <si>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</si>
  <si>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</si>
  <si>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</si>
  <si>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</si>
  <si>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</si>
  <si>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</si>
  <si>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</si>
  <si>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</si>
  <si>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</si>
  <si>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</si>
  <si>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</si>
  <si>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</si>
  <si>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</si>
  <si>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</si>
  <si>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</si>
  <si>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</si>
  <si>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</si>
  <si>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</si>
  <si>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</si>
  <si>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</si>
  <si>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</si>
  <si>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</si>
  <si>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</si>
  <si>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</si>
  <si>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</si>
  <si>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</si>
  <si>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</si>
  <si>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</si>
  <si>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</si>
  <si>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</si>
  <si>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</si>
  <si>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</si>
  <si>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</si>
  <si>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</si>
  <si>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</si>
  <si>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</si>
  <si>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</si>
  <si>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</si>
  <si>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</si>
  <si>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</si>
  <si>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</si>
  <si>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</si>
  <si>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</si>
  <si>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</si>
  <si>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</si>
  <si>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</si>
  <si>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</si>
  <si>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</si>
  <si>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</si>
  <si>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</si>
  <si>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</si>
  <si>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</si>
  <si>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</si>
  <si>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</si>
  <si>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</si>
  <si>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</si>
  <si>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</si>
  <si>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</si>
  <si>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</si>
  <si>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</si>
  <si>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</si>
  <si>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</si>
  <si>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</si>
  <si>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</si>
  <si>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</si>
  <si>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</si>
  <si>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</si>
  <si>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</si>
  <si>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</si>
  <si>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</si>
  <si>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</si>
  <si>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</si>
  <si>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</si>
  <si>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</si>
  <si>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</si>
  <si>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</si>
  <si>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</si>
  <si>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</si>
  <si>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</si>
  <si>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</si>
  <si>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</si>
  <si>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</si>
  <si>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</si>
  <si>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</si>
  <si>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</si>
  <si>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</si>
  <si>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</si>
  <si>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</si>
  <si>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</si>
  <si>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</si>
  <si>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</si>
  <si>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</si>
  <si>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</si>
  <si>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</si>
  <si>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</si>
  <si>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</si>
  <si>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</si>
  <si>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</si>
  <si>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</si>
  <si>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</si>
  <si>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</si>
  <si>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</si>
  <si>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</si>
  <si>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</si>
  <si>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</si>
  <si>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</si>
  <si>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</si>
  <si>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</si>
  <si>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</si>
  <si>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</si>
  <si>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</si>
  <si>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</si>
  <si>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</si>
  <si>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</si>
  <si>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</si>
  <si>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</si>
  <si>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</si>
  <si>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</si>
  <si>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</si>
  <si>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</si>
  <si>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</si>
  <si>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</si>
  <si>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</si>
  <si>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</si>
  <si>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</si>
  <si>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</si>
  <si>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</si>
  <si>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</si>
  <si>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</si>
  <si>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</si>
  <si>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</si>
  <si>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</si>
  <si>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</si>
  <si>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</si>
  <si>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</si>
  <si>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</si>
  <si>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</si>
  <si>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</si>
  <si>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</si>
  <si>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</si>
  <si>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</si>
  <si>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</si>
  <si>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</si>
  <si>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</si>
  <si>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</si>
  <si>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</si>
  <si>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</si>
  <si>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</si>
  <si>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</si>
  <si>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</si>
  <si>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</si>
  <si>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</si>
  <si>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</si>
  <si>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</si>
  <si>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</si>
  <si>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</si>
  <si>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</si>
  <si>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</si>
  <si>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</si>
  <si>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</si>
  <si>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</si>
  <si>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</si>
  <si>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</si>
  <si>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</si>
  <si>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</si>
  <si>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</si>
  <si>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</si>
  <si>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</si>
  <si>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</si>
  <si>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</si>
  <si>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</si>
  <si>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</si>
  <si>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</si>
  <si>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</si>
  <si>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</si>
  <si>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</si>
  <si>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</si>
  <si>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</si>
  <si>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</si>
  <si>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</si>
  <si>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</si>
  <si>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</si>
  <si>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</si>
  <si>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</si>
  <si>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</si>
  <si>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</si>
  <si>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</si>
  <si>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</si>
  <si>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</si>
  <si>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</si>
  <si>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</si>
  <si>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</si>
  <si>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</si>
  <si>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</si>
  <si>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</si>
  <si>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</si>
  <si>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</si>
  <si>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</si>
  <si>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</si>
  <si>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</si>
  <si>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</si>
  <si>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</si>
  <si>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</si>
  <si>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</si>
  <si>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</si>
  <si>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</si>
  <si>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</si>
  <si>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</si>
  <si>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</si>
  <si>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</si>
  <si>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</si>
  <si>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</si>
  <si>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</si>
  <si>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</si>
  <si>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</si>
  <si>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</si>
  <si>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</si>
  <si>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</si>
  <si>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</si>
  <si>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</si>
  <si>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</si>
  <si>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</si>
  <si>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</si>
  <si>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</si>
  <si>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</si>
  <si>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</si>
  <si>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</si>
  <si>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</si>
  <si>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</si>
  <si>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</si>
  <si>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</si>
  <si>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</si>
  <si>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</si>
  <si>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</si>
  <si>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</si>
  <si>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</si>
  <si>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</si>
  <si>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</si>
  <si>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</si>
  <si>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</si>
  <si>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</si>
  <si>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</si>
  <si>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</si>
  <si>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</si>
  <si>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</si>
  <si>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</si>
  <si>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</si>
  <si>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</si>
  <si>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</si>
  <si>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</si>
  <si>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</si>
  <si>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</si>
  <si>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</si>
  <si>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</si>
  <si>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</si>
  <si>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</si>
  <si>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</si>
  <si>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</si>
  <si>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</si>
  <si>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</si>
  <si>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</si>
  <si>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</si>
  <si>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</si>
  <si>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</si>
  <si>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</si>
  <si>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</si>
  <si>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</si>
  <si>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</si>
  <si>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</si>
  <si>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</si>
  <si>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</si>
  <si>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</si>
  <si>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</si>
  <si>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</si>
  <si>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</si>
  <si>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</si>
  <si>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</si>
  <si>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</si>
  <si>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</si>
  <si>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</si>
  <si>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</si>
  <si>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</si>
  <si>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</si>
  <si>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</si>
  <si>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</si>
  <si>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</si>
  <si>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</si>
  <si>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</si>
  <si>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</si>
  <si>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</si>
  <si>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</si>
  <si>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</si>
  <si>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</si>
  <si>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</si>
  <si>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</si>
  <si>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</si>
  <si>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</si>
  <si>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</si>
  <si>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</si>
  <si>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</si>
  <si>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</si>
  <si>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</si>
  <si>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</si>
  <si>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</si>
  <si>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</si>
  <si>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</si>
  <si>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</si>
  <si>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</si>
  <si>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</si>
  <si>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</si>
  <si>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</si>
  <si>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</si>
  <si>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</si>
  <si>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</si>
  <si>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</si>
  <si>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</si>
  <si>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</si>
  <si>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</si>
  <si>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</si>
  <si>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</si>
  <si>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</si>
  <si>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</si>
  <si>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</si>
  <si>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</si>
  <si>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</si>
  <si>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</si>
  <si>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</si>
  <si>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</si>
  <si>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</si>
  <si>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</si>
  <si>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</si>
  <si>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</si>
  <si>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</si>
  <si>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</si>
  <si>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</si>
  <si>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</si>
  <si>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</si>
  <si>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</si>
  <si>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</si>
  <si>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</si>
  <si>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</si>
  <si>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</si>
  <si>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</si>
  <si>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</si>
  <si>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</si>
  <si>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</si>
  <si>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</si>
  <si>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</si>
  <si>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</si>
  <si>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</si>
  <si>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</si>
  <si>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</si>
  <si>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</si>
  <si>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</si>
  <si>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</si>
  <si>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</si>
  <si>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</si>
  <si>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</si>
  <si>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</si>
  <si>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</si>
  <si>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</si>
  <si>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</si>
  <si>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</si>
  <si>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</si>
  <si>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</si>
  <si>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</si>
  <si>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</si>
  <si>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</si>
  <si>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</si>
  <si>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</si>
  <si>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</si>
  <si>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</si>
  <si>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</si>
  <si>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</si>
  <si>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</si>
  <si>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</si>
  <si>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</si>
  <si>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</si>
  <si>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</si>
  <si>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</si>
  <si>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</si>
  <si>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</si>
  <si>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</si>
  <si>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</si>
  <si>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</si>
  <si>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</si>
  <si>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</si>
  <si>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</si>
  <si>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</si>
  <si>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</si>
  <si>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</si>
  <si>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</si>
  <si>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</si>
  <si>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</si>
  <si>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</si>
  <si>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</si>
  <si>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</si>
  <si>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</si>
  <si>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</si>
  <si>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</si>
  <si>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</si>
  <si>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</si>
  <si>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</si>
  <si>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</si>
  <si>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</si>
  <si>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</si>
  <si>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</si>
  <si>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</si>
  <si>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</si>
  <si>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</si>
  <si>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</si>
  <si>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</si>
  <si>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</si>
  <si>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</si>
  <si>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</si>
  <si>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</si>
  <si>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</si>
  <si>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</si>
  <si>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</si>
  <si>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</si>
  <si>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</si>
  <si>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</si>
  <si>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</si>
  <si>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</si>
  <si>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</si>
  <si>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</si>
  <si>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</si>
  <si>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</si>
  <si>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</si>
  <si>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</si>
  <si>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</si>
  <si>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</si>
  <si>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</si>
  <si>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</si>
  <si>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</si>
  <si>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</si>
  <si>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</si>
  <si>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</si>
  <si>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</si>
  <si>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</si>
  <si>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</si>
  <si>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</si>
  <si>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</si>
  <si>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</si>
  <si>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</si>
  <si>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</si>
  <si>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</si>
  <si>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</si>
  <si>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</si>
  <si>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</si>
  <si>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</si>
  <si>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</si>
  <si>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</si>
  <si>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</si>
  <si>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</si>
  <si>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</si>
  <si>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</si>
  <si>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</si>
  <si>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</si>
  <si>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</si>
  <si>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</si>
  <si>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</si>
  <si>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</si>
  <si>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</si>
  <si>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</si>
  <si>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</si>
  <si>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</si>
  <si>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</si>
  <si>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</si>
  <si>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</si>
  <si>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</si>
  <si>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</si>
  <si>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</si>
  <si>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</si>
  <si>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</si>
  <si>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</si>
  <si>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</si>
  <si>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</si>
  <si>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</si>
  <si>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</si>
  <si>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</si>
  <si>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</si>
  <si>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</si>
  <si>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</si>
  <si>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</si>
  <si>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</si>
  <si>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</si>
  <si>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</si>
  <si>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</si>
  <si>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</si>
  <si>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</si>
  <si>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</si>
  <si>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</si>
  <si>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</si>
  <si>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</si>
  <si>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</si>
  <si>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</si>
  <si>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</si>
  <si>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</si>
  <si>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</si>
  <si>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</si>
  <si>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</si>
  <si>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</si>
  <si>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</si>
  <si>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</si>
  <si>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</si>
  <si>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</si>
  <si>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</si>
  <si>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</si>
  <si>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</si>
  <si>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</si>
  <si>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</si>
  <si>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</si>
  <si>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</si>
  <si>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</si>
  <si>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</si>
  <si>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</si>
  <si>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</si>
  <si>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</si>
  <si>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</si>
  <si>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</si>
  <si>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</si>
  <si>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</si>
  <si>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</si>
  <si>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</si>
  <si>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</si>
  <si>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</si>
  <si>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</si>
  <si>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</si>
  <si>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</si>
  <si>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</si>
  <si>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</si>
  <si>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</si>
  <si>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</si>
  <si>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</si>
  <si>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</si>
  <si>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</si>
  <si>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</si>
  <si>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</si>
  <si>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</si>
  <si>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</si>
  <si>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</si>
  <si>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</si>
  <si>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</si>
  <si>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</si>
  <si>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</si>
  <si>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</si>
  <si>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</si>
  <si>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</si>
  <si>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</si>
  <si>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</si>
  <si>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</si>
  <si>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</si>
  <si>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</si>
  <si>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</si>
  <si>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</si>
  <si>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</si>
  <si>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</si>
  <si>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</si>
  <si>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</si>
  <si>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</si>
  <si>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</si>
  <si>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</si>
  <si>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</si>
  <si>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</si>
  <si>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</si>
  <si>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</si>
  <si>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</si>
  <si>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</si>
  <si>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</si>
  <si>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</si>
  <si>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</si>
  <si>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</si>
  <si>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</si>
  <si>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</si>
  <si>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</si>
  <si>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</si>
  <si>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</si>
  <si>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</si>
  <si>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</si>
  <si>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</si>
  <si>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</si>
  <si>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</si>
  <si>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</si>
  <si>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</si>
  <si>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</si>
  <si>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</si>
  <si>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</si>
  <si>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</si>
  <si>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</si>
  <si>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</si>
  <si>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</si>
  <si>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</si>
  <si>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</si>
  <si>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</si>
  <si>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</si>
  <si>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</si>
  <si>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</si>
  <si>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</si>
  <si>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</si>
  <si>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</si>
  <si>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</si>
  <si>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</si>
  <si>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</si>
  <si>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</si>
  <si>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</si>
  <si>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</si>
  <si>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</si>
  <si>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</si>
  <si>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</si>
  <si>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</si>
  <si>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</si>
  <si>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</si>
  <si>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</si>
  <si>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</si>
  <si>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</si>
  <si>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</si>
  <si>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</si>
  <si>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</si>
  <si>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</si>
  <si>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</si>
  <si>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</si>
  <si>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</si>
  <si>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</si>
  <si>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</si>
  <si>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</si>
  <si>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</si>
  <si>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</si>
  <si>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</si>
  <si>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</si>
  <si>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</si>
  <si>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</si>
  <si>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</si>
  <si>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</si>
  <si>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</si>
  <si>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</si>
  <si>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</si>
  <si>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</si>
  <si>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</si>
  <si>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</si>
  <si>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</si>
  <si>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</si>
  <si>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</si>
  <si>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</si>
  <si>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</si>
  <si>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</si>
  <si>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</si>
  <si>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</si>
  <si>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</si>
  <si>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</si>
  <si>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</si>
  <si>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</si>
  <si>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</si>
  <si>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</si>
  <si>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</si>
  <si>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</si>
  <si>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</si>
  <si>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</si>
  <si>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</si>
  <si>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</si>
  <si>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</si>
  <si>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</si>
  <si>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</si>
  <si>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</si>
  <si>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</si>
  <si>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</si>
  <si>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</si>
  <si>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</si>
  <si>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</si>
  <si>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</si>
  <si>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</si>
  <si>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</si>
  <si>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</si>
  <si>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</si>
  <si>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</si>
  <si>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</si>
  <si>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</si>
  <si>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</si>
  <si>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</si>
  <si>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</si>
  <si>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</si>
  <si>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</si>
  <si>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</si>
  <si>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</si>
  <si>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</si>
  <si>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</si>
  <si>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</si>
  <si>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</si>
  <si>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</si>
  <si>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</si>
  <si>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</si>
  <si>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</si>
  <si>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</si>
  <si>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</si>
  <si>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</si>
  <si>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</si>
  <si>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</si>
  <si>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</si>
  <si>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</si>
  <si>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</si>
  <si>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</si>
  <si>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</si>
  <si>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</si>
  <si>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</si>
  <si>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</si>
  <si>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</si>
  <si>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</si>
  <si>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</si>
  <si>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</si>
  <si>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</si>
  <si>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</si>
  <si>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</si>
  <si>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</si>
  <si>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</si>
  <si>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</si>
  <si>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</si>
  <si>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</si>
  <si>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</si>
  <si>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</si>
  <si>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</si>
  <si>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</si>
  <si>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</si>
  <si>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</si>
  <si>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</si>
  <si>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</si>
  <si>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</si>
  <si>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</si>
  <si>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</si>
  <si>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</si>
  <si>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</si>
  <si>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</si>
  <si>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</si>
  <si>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</si>
  <si>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</si>
  <si>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</si>
  <si>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</si>
  <si>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</si>
  <si>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</si>
  <si>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</si>
  <si>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</si>
  <si>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</si>
  <si>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</si>
  <si>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</si>
  <si>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</si>
  <si>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</si>
  <si>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</si>
  <si>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</si>
  <si>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</si>
  <si>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</si>
  <si>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</si>
  <si>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</si>
  <si>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</si>
  <si>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</si>
  <si>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</si>
  <si>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</si>
  <si>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</si>
  <si>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</si>
  <si>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</si>
  <si>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</si>
  <si>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</si>
  <si>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</si>
  <si>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</si>
  <si>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</si>
  <si>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</si>
  <si>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</si>
  <si>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</si>
  <si>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</si>
  <si>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</si>
  <si>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</si>
  <si>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</si>
  <si>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</si>
  <si>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</si>
  <si>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</si>
  <si>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</si>
  <si>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</si>
  <si>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</si>
  <si>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</si>
  <si>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</si>
  <si>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</si>
  <si>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</si>
  <si>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</si>
  <si>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</si>
  <si>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</si>
  <si>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</si>
  <si>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</si>
  <si>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</si>
  <si>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</si>
  <si>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</si>
  <si>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</si>
  <si>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</si>
  <si>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</si>
  <si>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</si>
  <si>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</si>
  <si>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</si>
  <si>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</si>
  <si>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</si>
  <si>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</si>
  <si>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</si>
  <si>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</si>
  <si>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</si>
  <si>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</si>
  <si>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</si>
  <si>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</si>
  <si>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</si>
  <si>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</si>
  <si>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</si>
  <si>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</si>
  <si>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</si>
  <si>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</si>
  <si>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</si>
  <si>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</si>
  <si>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</si>
  <si>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</si>
  <si>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</si>
  <si>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</si>
  <si>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</si>
  <si>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</si>
  <si>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</si>
  <si>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</si>
  <si>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</si>
  <si>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</si>
  <si>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</si>
  <si>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</si>
  <si>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</si>
  <si>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</si>
  <si>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</si>
  <si>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</si>
  <si>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</si>
  <si>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</si>
  <si>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</si>
  <si>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</si>
  <si>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</si>
  <si>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</si>
  <si>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</si>
  <si>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</si>
  <si>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</si>
  <si>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</si>
  <si>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</si>
  <si>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</si>
  <si>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</si>
  <si>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</si>
  <si>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</si>
  <si>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</si>
  <si>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</si>
  <si>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</si>
  <si>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</si>
  <si>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</si>
  <si>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</si>
  <si>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</si>
  <si>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</si>
  <si>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</si>
  <si>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</si>
  <si>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</si>
  <si>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</si>
  <si>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</si>
  <si>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</si>
  <si>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</si>
  <si>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</si>
  <si>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</si>
  <si>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</si>
  <si>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</si>
  <si>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</si>
  <si>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</si>
  <si>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</si>
  <si>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</si>
  <si>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</si>
  <si>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</si>
  <si>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</si>
  <si>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</si>
  <si>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</si>
  <si>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</si>
  <si>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</si>
  <si>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</si>
  <si>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</si>
  <si>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</si>
  <si>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</si>
  <si>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</si>
  <si>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</si>
  <si>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</si>
  <si>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</si>
  <si>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</si>
  <si>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</si>
  <si>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</si>
  <si>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</si>
  <si>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</si>
  <si>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</si>
  <si>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</si>
  <si>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</si>
  <si>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</si>
  <si>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</si>
  <si>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</si>
  <si>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</si>
  <si>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</si>
  <si>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</si>
  <si>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</si>
  <si>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</si>
  <si>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</si>
  <si>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</si>
  <si>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</si>
  <si>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</si>
  <si>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</si>
  <si>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</si>
  <si>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</si>
  <si>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</si>
  <si>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</si>
  <si>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</si>
  <si>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</si>
  <si>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</si>
  <si>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</si>
  <si>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</si>
  <si>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</si>
  <si>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</si>
  <si>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</si>
  <si>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</si>
  <si>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</si>
  <si>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</si>
  <si>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</si>
  <si>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</si>
  <si>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</si>
  <si>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</si>
  <si>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</si>
  <si>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</si>
  <si>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</si>
  <si>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</si>
  <si>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</si>
  <si>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</si>
  <si>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</si>
  <si>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</si>
  <si>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</si>
  <si>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</si>
  <si>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</si>
  <si>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</si>
  <si>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</si>
  <si>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</si>
  <si>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</si>
  <si>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</si>
  <si>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</si>
  <si>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</si>
  <si>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</si>
  <si>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</si>
  <si>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</si>
  <si>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</si>
  <si>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</si>
  <si>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</si>
  <si>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</si>
  <si>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</si>
  <si>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</si>
  <si>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</si>
  <si>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</si>
  <si>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</si>
  <si>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</si>
  <si>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</si>
  <si>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</si>
  <si>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</si>
  <si>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</si>
  <si>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</si>
  <si>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</si>
  <si>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</si>
  <si>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</si>
  <si>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</si>
  <si>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</si>
  <si>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</si>
  <si>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</si>
  <si>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</si>
  <si>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</si>
  <si>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</si>
  <si>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</si>
  <si>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</si>
  <si>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</si>
  <si>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</si>
  <si>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</si>
  <si>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</si>
  <si>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</si>
  <si>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</si>
  <si>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</si>
  <si>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</si>
  <si>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</si>
  <si>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</si>
  <si>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</si>
  <si>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</si>
  <si>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</si>
  <si>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</si>
  <si>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</si>
  <si>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</si>
  <si>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</si>
  <si>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</si>
  <si>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</si>
  <si>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</si>
  <si>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</si>
  <si>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</si>
  <si>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</si>
  <si>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</si>
  <si>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</si>
  <si>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</si>
  <si>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</si>
  <si>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</si>
  <si>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</si>
  <si>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</si>
  <si>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</si>
  <si>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</si>
  <si>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</si>
  <si>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</si>
  <si>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</si>
  <si>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</si>
  <si>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</si>
  <si>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</si>
  <si>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</si>
  <si>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</si>
  <si>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</si>
  <si>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</si>
  <si>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</si>
  <si>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</si>
  <si>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</si>
  <si>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</si>
  <si>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</si>
  <si>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</si>
  <si>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</si>
  <si>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</si>
  <si>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</si>
  <si>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</si>
  <si>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</si>
  <si>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</si>
  <si>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</si>
  <si>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</si>
  <si>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</si>
  <si>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</si>
  <si>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</si>
  <si>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</si>
  <si>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</si>
  <si>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</si>
  <si>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</si>
  <si>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</si>
  <si>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</si>
  <si>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</si>
  <si>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</si>
  <si>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</si>
  <si>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</si>
  <si>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</si>
  <si>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</si>
  <si>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</si>
  <si>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</si>
  <si>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</si>
  <si>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</si>
  <si>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</si>
  <si>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</si>
  <si>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</si>
  <si>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</si>
  <si>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</si>
  <si>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</si>
  <si>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</si>
  <si>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</si>
  <si>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</si>
  <si>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</si>
  <si>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</si>
  <si>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</si>
  <si>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</si>
  <si>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</si>
  <si>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</si>
  <si>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</si>
  <si>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</si>
  <si>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</si>
  <si>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</si>
  <si>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</si>
  <si>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</si>
  <si>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</si>
  <si>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</si>
  <si>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</si>
  <si>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</si>
  <si>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</si>
  <si>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</si>
  <si>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</si>
  <si>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</si>
  <si>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</si>
  <si>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</si>
  <si>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</si>
  <si>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</si>
  <si>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</si>
  <si>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</si>
  <si>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</si>
  <si>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</si>
  <si>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</si>
  <si>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</si>
  <si>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</si>
  <si>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</si>
  <si>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</si>
  <si>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</si>
  <si>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</si>
  <si>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</si>
  <si>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</si>
  <si>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</si>
  <si>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</si>
  <si>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</si>
  <si>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</si>
  <si>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</si>
  <si>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</si>
  <si>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</si>
  <si>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</si>
  <si>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</si>
  <si>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</si>
  <si>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</si>
  <si>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</si>
  <si>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</si>
  <si>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</si>
  <si>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</si>
  <si>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</si>
  <si>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</si>
  <si>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</si>
  <si>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</si>
  <si>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</si>
  <si>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</si>
  <si>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</si>
  <si>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</si>
  <si>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</si>
  <si>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</si>
  <si>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</si>
  <si>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</si>
  <si>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</si>
  <si>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</si>
  <si>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</si>
  <si>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</si>
  <si>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</si>
  <si>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</si>
  <si>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</si>
  <si>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</si>
  <si>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</si>
  <si>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</si>
  <si>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</si>
  <si>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</si>
  <si>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</si>
  <si>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</si>
  <si>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</si>
  <si>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</si>
  <si>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</si>
  <si>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</si>
  <si>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</si>
  <si>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</si>
  <si>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</si>
  <si>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</si>
  <si>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</si>
  <si>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</si>
  <si>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</si>
  <si>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</si>
  <si>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</si>
  <si>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</si>
  <si>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</si>
  <si>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</si>
  <si>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</si>
  <si>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</si>
  <si>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</si>
  <si>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</si>
  <si>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</si>
  <si>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</si>
  <si>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</si>
  <si>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</si>
  <si>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</si>
  <si>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</si>
  <si>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</si>
  <si>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</si>
  <si>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</si>
  <si>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</si>
  <si>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</si>
  <si>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</si>
  <si>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</si>
  <si>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</si>
  <si>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</si>
  <si>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</si>
  <si>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</si>
  <si>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</si>
  <si>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</si>
  <si>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</si>
  <si>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</si>
  <si>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</si>
  <si>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</si>
  <si>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</si>
  <si>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</si>
  <si>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</si>
  <si>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</si>
  <si>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</si>
  <si>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</si>
  <si>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</si>
  <si>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</si>
  <si>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</si>
  <si>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</si>
  <si>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</si>
  <si>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</si>
  <si>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</si>
  <si>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</si>
  <si>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</si>
  <si>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</si>
  <si>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</si>
  <si>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</si>
  <si>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</si>
  <si>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</si>
  <si>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</si>
  <si>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</si>
  <si>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</si>
  <si>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</si>
  <si>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</si>
  <si>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</si>
  <si>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</si>
  <si>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</si>
  <si>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</si>
  <si>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</si>
  <si>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</si>
  <si>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</si>
  <si>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</si>
  <si>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</si>
  <si>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</si>
  <si>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</si>
  <si>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</si>
  <si>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</si>
  <si>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</si>
  <si>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</si>
  <si>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</si>
  <si>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</si>
  <si>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</si>
  <si>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</si>
  <si>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</si>
  <si>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</si>
  <si>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</si>
  <si>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</si>
  <si>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</si>
  <si>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</si>
  <si>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</si>
  <si>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</si>
  <si>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</si>
  <si>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</si>
  <si>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</si>
  <si>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</si>
  <si>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</si>
  <si>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</si>
  <si>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</si>
  <si>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</si>
  <si>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</si>
  <si>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</si>
  <si>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</si>
  <si>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</si>
  <si>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</si>
  <si>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</si>
  <si>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</si>
  <si>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</si>
  <si>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</si>
  <si>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</si>
  <si>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</si>
  <si>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</si>
  <si>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</si>
  <si>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</si>
  <si>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</si>
  <si>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</si>
  <si>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</si>
  <si>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</si>
  <si>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</si>
  <si>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</si>
  <si>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</si>
  <si>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</si>
  <si>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</si>
  <si>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</si>
  <si>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</si>
  <si>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</si>
  <si>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</si>
  <si>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</si>
  <si>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</si>
  <si>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</si>
  <si>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</si>
  <si>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</si>
  <si>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</si>
  <si>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</si>
  <si>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</si>
  <si>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</si>
  <si>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</si>
  <si>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</si>
  <si>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</si>
  <si>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</si>
  <si>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</si>
  <si>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</si>
  <si>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</si>
  <si>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</si>
  <si>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</si>
  <si>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</si>
  <si>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</si>
  <si>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</si>
  <si>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</si>
  <si>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</si>
  <si>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</si>
  <si>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</si>
  <si>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</si>
  <si>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</si>
  <si>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</si>
  <si>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</si>
  <si>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</si>
  <si>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</si>
  <si>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</si>
  <si>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</si>
  <si>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</si>
  <si>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</si>
  <si>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</si>
  <si>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</si>
  <si>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</si>
  <si>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</si>
  <si>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</si>
  <si>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</si>
  <si>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</si>
  <si>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</si>
  <si>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</si>
  <si>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</si>
  <si>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</si>
  <si>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</si>
  <si>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</si>
  <si>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</si>
  <si>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</si>
  <si>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</si>
  <si>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</si>
  <si>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</si>
  <si>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</si>
  <si>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</si>
  <si>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</si>
  <si>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</si>
  <si>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</si>
  <si>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</si>
  <si>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</si>
  <si>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</si>
  <si>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</si>
  <si>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</si>
  <si>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</si>
  <si>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</si>
  <si>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</si>
  <si>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</si>
  <si>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</si>
  <si>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</si>
  <si>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</si>
  <si>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</si>
  <si>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</si>
  <si>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</si>
  <si>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</si>
  <si>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</si>
  <si>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</si>
  <si>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</si>
  <si>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</si>
  <si>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</si>
  <si>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</si>
  <si>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</si>
  <si>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</si>
  <si>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</si>
  <si>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</si>
  <si>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</si>
  <si>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</si>
  <si>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</si>
  <si>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</si>
  <si>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</si>
  <si>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</si>
  <si>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</si>
  <si>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</si>
  <si>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</si>
  <si>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</si>
  <si>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</si>
  <si>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</si>
  <si>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</si>
  <si>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</si>
  <si>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</si>
  <si>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</si>
  <si>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</si>
  <si>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</si>
  <si>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</si>
  <si>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</si>
  <si>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</si>
  <si>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</si>
  <si>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</si>
  <si>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</si>
  <si>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</si>
  <si>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</si>
  <si>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</si>
  <si>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</si>
  <si>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</si>
  <si>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</si>
  <si>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</si>
  <si>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</si>
  <si>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</si>
  <si>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</si>
  <si>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</si>
  <si>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</si>
  <si>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</si>
  <si>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</si>
  <si>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</si>
  <si>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</si>
  <si>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</si>
  <si>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</si>
  <si>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</si>
  <si>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</si>
  <si>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</si>
  <si>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</si>
  <si>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</si>
  <si>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</si>
  <si>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</si>
  <si>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</si>
  <si>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</si>
  <si>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</si>
  <si>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</si>
  <si>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</si>
  <si>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</si>
  <si>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</si>
  <si>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</si>
  <si>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</si>
  <si>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</si>
  <si>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</si>
  <si>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</si>
  <si>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</si>
  <si>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</si>
  <si>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</si>
  <si>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</si>
  <si>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</si>
  <si>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</si>
  <si>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</si>
  <si>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</si>
  <si>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</si>
  <si>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</si>
  <si>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</si>
  <si>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</si>
  <si>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</si>
  <si>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</si>
  <si>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</si>
  <si>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</si>
  <si>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</si>
  <si>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</si>
  <si>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</si>
  <si>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</si>
  <si>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</si>
  <si>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</si>
  <si>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</si>
  <si>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</si>
  <si>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</si>
  <si>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</si>
  <si>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</si>
  <si>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</si>
  <si>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</si>
  <si>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</si>
  <si>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</si>
  <si>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</si>
  <si>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</si>
  <si>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</si>
  <si>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</si>
  <si>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</si>
  <si>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</si>
  <si>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</si>
  <si>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</si>
  <si>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</si>
  <si>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</si>
  <si>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</si>
  <si>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</si>
  <si>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</si>
  <si>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</si>
  <si>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</si>
  <si>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</si>
  <si>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</si>
  <si>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</si>
  <si>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</si>
  <si>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</si>
  <si>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</si>
  <si>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</si>
  <si>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</si>
  <si>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</si>
  <si>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</si>
  <si>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</si>
  <si>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</si>
  <si>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</si>
  <si>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</si>
  <si>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</si>
  <si>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</si>
  <si>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</si>
  <si>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</si>
  <si>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</si>
  <si>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</si>
  <si>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</si>
  <si>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</si>
  <si>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</si>
  <si>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</si>
  <si>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</si>
  <si>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</si>
  <si>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</si>
  <si>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</si>
  <si>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</si>
  <si>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</si>
  <si>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</si>
  <si>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</si>
  <si>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</si>
  <si>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</si>
  <si>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</si>
  <si>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</si>
  <si>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</si>
  <si>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</si>
  <si>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</si>
  <si>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</si>
  <si>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</si>
  <si>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</si>
  <si>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</si>
  <si>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</si>
  <si>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</si>
  <si>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</si>
  <si>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</si>
  <si>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</si>
  <si>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</si>
  <si>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</si>
  <si>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</si>
  <si>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</si>
  <si>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</si>
  <si>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</si>
  <si>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</si>
  <si>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</si>
  <si>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</si>
  <si>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</si>
  <si>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</si>
  <si>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</si>
  <si>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</si>
  <si>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</si>
  <si>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</si>
  <si>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</si>
  <si>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</si>
  <si>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</si>
  <si>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</si>
  <si>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</si>
  <si>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PRESTAR EL SERVICIO DE ATENCIÓN, EDUCACIÓN INICIAL Y CUIADO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</si>
  <si>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ATENCIÓN INTEGRAL DE CERO A SIEMPRE, EN EL SERVICIO DESARROLLO INFANTIL EN MEDIO FAMILIAR</t>
  </si>
  <si>
    <t>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 CENTRO ZONAL CENTRO</t>
  </si>
  <si>
    <t>PRESTAR LOS SERVICIOS DE EDUCACIÓN INCIAL EN EL MARCO DE LA ATENCIÓN INTEGRAL EN DIMF DE CONFORMIDAD CON LOS MANUALES OPERATIVOS DE LA MODALIDAD FAMILIAR, EL LINEAMIENTO TÉCNICO PARA LA ATENCIÓN A LA PRIMERA INFANCIA Y LAS DIRECTRICES ESTABLECIDAS POR EL ICBF EN ARMONIA CON LA POLITICA DE ESTADO PARA EL DESARROLLO INTEGRAL A LA PRIMERA INFANCIA</t>
  </si>
  <si>
    <t>RUBEN DARIO MANTILLA SANDOVAL</t>
  </si>
  <si>
    <t>CARRERA 3 No. 0 -100 POPAYAN. CAUCA</t>
  </si>
  <si>
    <t>0328309010, CEL  3127760136</t>
  </si>
  <si>
    <t>2021-19-10000593</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</si>
  <si>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</si>
  <si>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liceotecnicosuperior@gmail.com</t>
  </si>
  <si>
    <t>Cra 3 0 100 POPAYAN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</si>
</sst>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left"/>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8" zoomScale="85" zoomScaleNormal="85" zoomScaleSheetLayoutView="40" zoomScalePageLayoutView="40" workbookViewId="0">
      <selection activeCell="I158" sqref="I1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421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900223661</v>
      </c>
      <c r="C20" s="5"/>
      <c r="D20" s="73"/>
      <c r="E20" s="5"/>
      <c r="F20" s="5"/>
      <c r="G20" s="5"/>
      <c r="H20" s="185"/>
      <c r="I20" s="147" t="s">
        <v>421</v>
      </c>
      <c r="J20" s="148" t="s">
        <v>451</v>
      </c>
      <c r="K20" s="149">
        <v>895982076</v>
      </c>
      <c r="L20" s="150">
        <v>44194</v>
      </c>
      <c r="M20" s="150">
        <v>44561</v>
      </c>
      <c r="N20" s="133">
        <f>+(M20-L20)/30</f>
        <v>12.233333333333333</v>
      </c>
      <c r="O20" s="136"/>
      <c r="U20" s="132"/>
      <c r="V20" s="105">
        <f ca="1">NOW()</f>
        <v>44193.955208333333</v>
      </c>
      <c r="W20" s="105">
        <f ca="1">NOW()</f>
        <v>44193.955208333333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 xml:space="preserve">LICEO TÉCNICO SUPERIOR ADSCRITO A LA CORPORACIÓN UNIVERSITARIA AUTÓNOMA DEL CAUCA </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9">
        <v>19262014566</v>
      </c>
      <c r="E48" s="143">
        <v>41996</v>
      </c>
      <c r="F48" s="143">
        <v>42368</v>
      </c>
      <c r="G48" s="158">
        <f>IF(AND(E48&lt;&gt;"",F48&lt;&gt;""),((F48-E48)/30),"")</f>
        <v>12.4</v>
      </c>
      <c r="H48" s="175" t="s">
        <v>2678</v>
      </c>
      <c r="I48" s="113" t="s">
        <v>421</v>
      </c>
      <c r="J48" s="113" t="s">
        <v>451</v>
      </c>
      <c r="K48" s="121">
        <v>2409876274</v>
      </c>
      <c r="L48" s="115" t="s">
        <v>1148</v>
      </c>
      <c r="M48" s="116"/>
      <c r="N48" s="115" t="s">
        <v>27</v>
      </c>
      <c r="O48" s="115" t="s">
        <v>26</v>
      </c>
      <c r="P48" s="78"/>
    </row>
    <row r="49" spans="1:16" s="6" customFormat="1" ht="24.75" customHeight="1" x14ac:dyDescent="0.25">
      <c r="A49" s="141">
        <v>2</v>
      </c>
      <c r="B49" s="111" t="s">
        <v>2677</v>
      </c>
      <c r="C49" s="112" t="s">
        <v>31</v>
      </c>
      <c r="D49" s="119">
        <v>19262016311</v>
      </c>
      <c r="E49" s="143">
        <v>42399</v>
      </c>
      <c r="F49" s="143">
        <v>42719</v>
      </c>
      <c r="G49" s="158">
        <f t="shared" ref="G49:G50" si="2">IF(AND(E49&lt;&gt;"",F49&lt;&gt;""),((F49-E49)/30),"")</f>
        <v>10.666666666666666</v>
      </c>
      <c r="H49" s="175" t="s">
        <v>2679</v>
      </c>
      <c r="I49" s="113" t="s">
        <v>421</v>
      </c>
      <c r="J49" s="113" t="s">
        <v>451</v>
      </c>
      <c r="K49" s="121">
        <v>5120117375</v>
      </c>
      <c r="L49" s="115" t="s">
        <v>1148</v>
      </c>
      <c r="M49" s="116"/>
      <c r="N49" s="115" t="s">
        <v>27</v>
      </c>
      <c r="O49" s="115" t="s">
        <v>26</v>
      </c>
      <c r="P49" s="78"/>
    </row>
    <row r="50" spans="1:16" s="6" customFormat="1" ht="24.75" customHeight="1" x14ac:dyDescent="0.25">
      <c r="A50" s="141">
        <v>3</v>
      </c>
      <c r="B50" s="111" t="s">
        <v>2677</v>
      </c>
      <c r="C50" s="112" t="s">
        <v>31</v>
      </c>
      <c r="D50" s="119">
        <v>19262016742</v>
      </c>
      <c r="E50" s="143">
        <v>42720</v>
      </c>
      <c r="F50" s="143">
        <v>43084</v>
      </c>
      <c r="G50" s="158">
        <f t="shared" si="2"/>
        <v>12.133333333333333</v>
      </c>
      <c r="H50" s="175" t="s">
        <v>2680</v>
      </c>
      <c r="I50" s="119" t="s">
        <v>421</v>
      </c>
      <c r="J50" s="113" t="s">
        <v>451</v>
      </c>
      <c r="K50" s="121">
        <v>5593053972</v>
      </c>
      <c r="L50" s="115" t="s">
        <v>1148</v>
      </c>
      <c r="M50" s="116"/>
      <c r="N50" s="115" t="s">
        <v>27</v>
      </c>
      <c r="O50" s="115" t="s">
        <v>26</v>
      </c>
      <c r="P50" s="78"/>
    </row>
    <row r="51" spans="1:16" s="6" customFormat="1" ht="24.75" customHeight="1" outlineLevel="1" x14ac:dyDescent="0.25">
      <c r="A51" s="141">
        <v>4</v>
      </c>
      <c r="B51" s="111" t="s">
        <v>2677</v>
      </c>
      <c r="C51" s="112" t="s">
        <v>31</v>
      </c>
      <c r="D51" s="119">
        <v>19262017544</v>
      </c>
      <c r="E51" s="143">
        <v>43085</v>
      </c>
      <c r="F51" s="143">
        <v>43404</v>
      </c>
      <c r="G51" s="158">
        <f t="shared" ref="G51:G107" si="3">IF(AND(E51&lt;&gt;"",F51&lt;&gt;""),((F51-E51)/30),"")</f>
        <v>10.633333333333333</v>
      </c>
      <c r="H51" s="175" t="s">
        <v>2681</v>
      </c>
      <c r="I51" s="119" t="s">
        <v>421</v>
      </c>
      <c r="J51" s="113" t="s">
        <v>451</v>
      </c>
      <c r="K51" s="121">
        <v>4552830983</v>
      </c>
      <c r="L51" s="115" t="s">
        <v>1148</v>
      </c>
      <c r="M51" s="116"/>
      <c r="N51" s="115" t="s">
        <v>27</v>
      </c>
      <c r="O51" s="115" t="s">
        <v>26</v>
      </c>
      <c r="P51" s="78"/>
    </row>
    <row r="52" spans="1:16" s="7" customFormat="1" ht="24.75" customHeight="1" outlineLevel="1" x14ac:dyDescent="0.25">
      <c r="A52" s="142">
        <v>5</v>
      </c>
      <c r="B52" s="111" t="s">
        <v>2677</v>
      </c>
      <c r="C52" s="112" t="s">
        <v>31</v>
      </c>
      <c r="D52" s="119">
        <v>19003112018</v>
      </c>
      <c r="E52" s="143">
        <v>43405</v>
      </c>
      <c r="F52" s="143">
        <v>43434</v>
      </c>
      <c r="G52" s="158">
        <f t="shared" si="3"/>
        <v>0.96666666666666667</v>
      </c>
      <c r="H52" s="175" t="s">
        <v>2681</v>
      </c>
      <c r="I52" s="119" t="s">
        <v>421</v>
      </c>
      <c r="J52" s="119" t="s">
        <v>451</v>
      </c>
      <c r="K52" s="121">
        <v>494980068</v>
      </c>
      <c r="L52" s="115" t="s">
        <v>1148</v>
      </c>
      <c r="M52" s="116"/>
      <c r="N52" s="115" t="s">
        <v>27</v>
      </c>
      <c r="O52" s="115" t="s">
        <v>26</v>
      </c>
      <c r="P52" s="79"/>
    </row>
    <row r="53" spans="1:16" s="7" customFormat="1" ht="24.75" customHeight="1" outlineLevel="1" x14ac:dyDescent="0.25">
      <c r="A53" s="142">
        <v>6</v>
      </c>
      <c r="B53" s="111" t="s">
        <v>2677</v>
      </c>
      <c r="C53" s="112" t="s">
        <v>31</v>
      </c>
      <c r="D53" s="119">
        <v>19001872019</v>
      </c>
      <c r="E53" s="143">
        <v>43484</v>
      </c>
      <c r="F53" s="143">
        <v>43819</v>
      </c>
      <c r="G53" s="158">
        <f t="shared" si="3"/>
        <v>11.166666666666666</v>
      </c>
      <c r="H53" s="175" t="s">
        <v>2687</v>
      </c>
      <c r="I53" s="119" t="s">
        <v>421</v>
      </c>
      <c r="J53" s="119" t="s">
        <v>451</v>
      </c>
      <c r="K53" s="121">
        <v>5656383578</v>
      </c>
      <c r="L53" s="115" t="s">
        <v>1148</v>
      </c>
      <c r="M53" s="116"/>
      <c r="N53" s="115" t="s">
        <v>27</v>
      </c>
      <c r="O53" s="115" t="s">
        <v>26</v>
      </c>
      <c r="P53" s="79"/>
    </row>
    <row r="54" spans="1:16" s="7" customFormat="1" ht="24.75" customHeight="1" outlineLevel="1" x14ac:dyDescent="0.25">
      <c r="A54" s="142">
        <v>7</v>
      </c>
      <c r="B54" s="111" t="s">
        <v>2677</v>
      </c>
      <c r="C54" s="112" t="s">
        <v>31</v>
      </c>
      <c r="D54" s="119">
        <v>19001982020</v>
      </c>
      <c r="E54" s="143">
        <v>43882</v>
      </c>
      <c r="F54" s="143">
        <v>44196</v>
      </c>
      <c r="G54" s="158">
        <f t="shared" si="3"/>
        <v>10.466666666666667</v>
      </c>
      <c r="H54" s="175" t="s">
        <v>2682</v>
      </c>
      <c r="I54" s="119" t="s">
        <v>421</v>
      </c>
      <c r="J54" s="119" t="s">
        <v>451</v>
      </c>
      <c r="K54" s="121">
        <v>2180746789</v>
      </c>
      <c r="L54" s="122" t="s">
        <v>1148</v>
      </c>
      <c r="M54" s="116"/>
      <c r="N54" s="122" t="s">
        <v>2634</v>
      </c>
      <c r="O54" s="122" t="s">
        <v>26</v>
      </c>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2650</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0.01</v>
      </c>
      <c r="G179" s="163">
        <f>IF(F179&gt;0,SUM(E179+F179),"")</f>
        <v>0.03</v>
      </c>
      <c r="H179" s="5"/>
      <c r="I179" s="220" t="s">
        <v>2670</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26879462.279999997</v>
      </c>
      <c r="F185" s="92"/>
      <c r="G185" s="93"/>
      <c r="H185" s="88"/>
      <c r="I185" s="90" t="s">
        <v>2627</v>
      </c>
      <c r="J185" s="164">
        <f>+SUM(M179:M183)</f>
        <v>0.02</v>
      </c>
      <c r="K185" s="201" t="s">
        <v>2628</v>
      </c>
      <c r="L185" s="201"/>
      <c r="M185" s="94">
        <f>+J185*(SUM(K20:K35))</f>
        <v>17919641.52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41963</v>
      </c>
      <c r="D193" s="5"/>
      <c r="E193" s="124">
        <v>4178</v>
      </c>
      <c r="F193" s="5"/>
      <c r="G193" s="5"/>
      <c r="H193" s="145" t="s">
        <v>2683</v>
      </c>
      <c r="J193" s="5"/>
      <c r="K193" s="125">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2689</v>
      </c>
      <c r="L211" s="21"/>
      <c r="M211" s="21"/>
      <c r="N211" s="21"/>
      <c r="O211" s="8"/>
    </row>
    <row r="212" spans="1:15" x14ac:dyDescent="0.25">
      <c r="A212" s="9"/>
      <c r="B212" s="27" t="s">
        <v>2619</v>
      </c>
      <c r="C212" s="145" t="s">
        <v>2683</v>
      </c>
      <c r="D212" s="21"/>
      <c r="G212" s="27" t="s">
        <v>2621</v>
      </c>
      <c r="H212" s="146" t="s">
        <v>2685</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a65d333d-5b59-4810-bc94-b80d9325abbc"/>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Secretaria - LTS</cp:lastModifiedBy>
  <cp:lastPrinted>2020-11-20T15:12:35Z</cp:lastPrinted>
  <dcterms:created xsi:type="dcterms:W3CDTF">2020-10-14T21:57:42Z</dcterms:created>
  <dcterms:modified xsi:type="dcterms:W3CDTF">2020-12-29T03:55:50Z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