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<sst xmlns="http://schemas.openxmlformats.org/spreadsheetml/2006/main" count="3089" uniqueCount="2699">
  <si>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</si>
  <si>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</si>
  <si>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</si>
  <si>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</si>
  <si>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</si>
  <si>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</si>
  <si>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</si>
  <si>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</si>
  <si>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</si>
  <si>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</si>
  <si>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</si>
  <si>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</si>
  <si>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</si>
  <si>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</si>
  <si>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</si>
  <si>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</si>
  <si>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</si>
  <si>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</si>
  <si>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</si>
  <si>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</si>
  <si>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</si>
  <si>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</si>
  <si>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</si>
  <si>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</si>
  <si>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</si>
  <si>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</si>
  <si>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</si>
  <si>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</si>
  <si>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</si>
  <si>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</si>
  <si>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</si>
  <si>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</si>
  <si>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</si>
  <si>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</si>
  <si>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</si>
  <si>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</si>
  <si>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</si>
  <si>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</si>
  <si>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</si>
  <si>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</si>
  <si>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</si>
  <si>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</si>
  <si>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</si>
  <si>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</si>
  <si>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</si>
  <si>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</si>
  <si>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</si>
  <si>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</si>
  <si>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</si>
  <si>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</si>
  <si>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</si>
  <si>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</si>
  <si>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</si>
  <si>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</si>
  <si>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</si>
  <si>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</si>
  <si>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</si>
  <si>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</si>
  <si>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</si>
  <si>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</si>
  <si>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</si>
  <si>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</si>
  <si>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</si>
  <si>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</si>
  <si>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</si>
  <si>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</si>
  <si>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</si>
  <si>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</si>
  <si>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</si>
  <si>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</si>
  <si>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</si>
  <si>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</si>
  <si>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</si>
  <si>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</si>
  <si>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</si>
  <si>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</si>
  <si>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</si>
  <si>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</si>
  <si>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</si>
  <si>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</si>
  <si>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</si>
  <si>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</si>
  <si>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</si>
  <si>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</si>
  <si>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</si>
  <si>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</si>
  <si>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</si>
  <si>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</si>
  <si>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</si>
  <si>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</si>
  <si>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</si>
  <si>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</si>
  <si>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</si>
  <si>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</si>
  <si>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</si>
  <si>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</si>
  <si>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</si>
  <si>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</si>
  <si>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</si>
  <si>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</si>
  <si>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</si>
  <si>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</si>
  <si>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</si>
  <si>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</si>
  <si>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</si>
  <si>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</si>
  <si>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</si>
  <si>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</si>
  <si>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</si>
  <si>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</si>
  <si>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</si>
  <si>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</si>
  <si>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</si>
  <si>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</si>
  <si>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</si>
  <si>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</si>
  <si>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</si>
  <si>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</si>
  <si>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</si>
  <si>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</si>
  <si>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</si>
  <si>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</si>
  <si>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</si>
  <si>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</si>
  <si>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</si>
  <si>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</si>
  <si>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</si>
  <si>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</si>
  <si>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</si>
  <si>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</si>
  <si>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</si>
  <si>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</si>
  <si>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</si>
  <si>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</si>
  <si>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</si>
  <si>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</si>
  <si>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</si>
  <si>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</si>
  <si>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</si>
  <si>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</si>
  <si>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</si>
  <si>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</si>
  <si>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</si>
  <si>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</si>
  <si>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</si>
  <si>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</si>
  <si>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</si>
  <si>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</si>
  <si>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</si>
  <si>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</si>
  <si>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</si>
  <si>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</si>
  <si>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</si>
  <si>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</si>
  <si>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</si>
  <si>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</si>
  <si>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</si>
  <si>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</si>
  <si>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</si>
  <si>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</si>
  <si>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</si>
  <si>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</si>
  <si>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</si>
  <si>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</si>
  <si>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</si>
  <si>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</si>
  <si>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</si>
  <si>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</si>
  <si>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</si>
  <si>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</si>
  <si>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</si>
  <si>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</si>
  <si>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</si>
  <si>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</si>
  <si>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</si>
  <si>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</si>
  <si>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</si>
  <si>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</si>
  <si>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</si>
  <si>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</si>
  <si>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</si>
  <si>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</si>
  <si>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</si>
  <si>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</si>
  <si>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</si>
  <si>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</si>
  <si>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</si>
  <si>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</si>
  <si>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</si>
  <si>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</si>
  <si>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</si>
  <si>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</si>
  <si>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</si>
  <si>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</si>
  <si>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</si>
  <si>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</si>
  <si>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</si>
  <si>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</si>
  <si>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</si>
  <si>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</si>
  <si>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</si>
  <si>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</si>
  <si>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</si>
  <si>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</si>
  <si>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</si>
  <si>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</si>
  <si>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</si>
  <si>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</si>
  <si>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</si>
  <si>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</si>
  <si>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</si>
  <si>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</si>
  <si>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</si>
  <si>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</si>
  <si>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</si>
  <si>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</si>
  <si>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</si>
  <si>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</si>
  <si>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</si>
  <si>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</si>
  <si>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</si>
  <si>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</si>
  <si>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</si>
  <si>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</si>
  <si>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</si>
  <si>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</si>
  <si>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</si>
  <si>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</si>
  <si>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</si>
  <si>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</si>
  <si>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</si>
  <si>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</si>
  <si>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</si>
  <si>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</si>
  <si>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</si>
  <si>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</si>
  <si>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</si>
  <si>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</si>
  <si>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</si>
  <si>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</si>
  <si>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</si>
  <si>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</si>
  <si>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</si>
  <si>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</si>
  <si>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</si>
  <si>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</si>
  <si>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</si>
  <si>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</si>
  <si>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</si>
  <si>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</si>
  <si>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</si>
  <si>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</si>
  <si>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</si>
  <si>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</si>
  <si>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</si>
  <si>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</si>
  <si>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</si>
  <si>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</si>
  <si>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</si>
  <si>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</si>
  <si>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</si>
  <si>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</si>
  <si>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</si>
  <si>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</si>
  <si>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</si>
  <si>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</si>
  <si>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</si>
  <si>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</si>
  <si>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</si>
  <si>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</si>
  <si>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</si>
  <si>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</si>
  <si>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</si>
  <si>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</si>
  <si>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</si>
  <si>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</si>
  <si>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</si>
  <si>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</si>
  <si>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</si>
  <si>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</si>
  <si>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</si>
  <si>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</si>
  <si>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</si>
  <si>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</si>
  <si>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</si>
  <si>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</si>
  <si>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</si>
  <si>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</si>
  <si>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</si>
  <si>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</si>
  <si>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</si>
  <si>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</si>
  <si>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</si>
  <si>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</si>
  <si>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</si>
  <si>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</si>
  <si>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</si>
  <si>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</si>
  <si>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</si>
  <si>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</si>
  <si>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</si>
  <si>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</si>
  <si>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</si>
  <si>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</si>
  <si>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</si>
  <si>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</si>
  <si>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</si>
  <si>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</si>
  <si>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</si>
  <si>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</si>
  <si>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</si>
  <si>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</si>
  <si>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</si>
  <si>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</si>
  <si>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</si>
  <si>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</si>
  <si>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</si>
  <si>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</si>
  <si>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</si>
  <si>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</si>
  <si>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</si>
  <si>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</si>
  <si>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</si>
  <si>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</si>
  <si>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</si>
  <si>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</si>
  <si>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</si>
  <si>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</si>
  <si>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</si>
  <si>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</si>
  <si>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</si>
  <si>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</si>
  <si>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</si>
  <si>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</si>
  <si>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</si>
  <si>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</si>
  <si>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</si>
  <si>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</si>
  <si>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</si>
  <si>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</si>
  <si>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</si>
  <si>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</si>
  <si>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</si>
  <si>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</si>
  <si>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</si>
  <si>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</si>
  <si>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</si>
  <si>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</si>
  <si>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</si>
  <si>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</si>
  <si>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</si>
  <si>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</si>
  <si>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</si>
  <si>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</si>
  <si>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</si>
  <si>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</si>
  <si>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</si>
  <si>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</si>
  <si>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</si>
  <si>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</si>
  <si>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</si>
  <si>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</si>
  <si>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</si>
  <si>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</si>
  <si>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</si>
  <si>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</si>
  <si>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</si>
  <si>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</si>
  <si>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</si>
  <si>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</si>
  <si>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</si>
  <si>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</si>
  <si>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</si>
  <si>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</si>
  <si>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</si>
  <si>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</si>
  <si>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</si>
  <si>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</si>
  <si>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</si>
  <si>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</si>
  <si>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</si>
  <si>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</si>
  <si>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</si>
  <si>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</si>
  <si>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</si>
  <si>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</si>
  <si>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</si>
  <si>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</si>
  <si>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</si>
  <si>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</si>
  <si>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</si>
  <si>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</si>
  <si>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</si>
  <si>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</si>
  <si>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</si>
  <si>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</si>
  <si>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</si>
  <si>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</si>
  <si>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</si>
  <si>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</si>
  <si>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</si>
  <si>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</si>
  <si>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</si>
  <si>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</si>
  <si>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</si>
  <si>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</si>
  <si>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</si>
  <si>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</si>
  <si>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</si>
  <si>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</si>
  <si>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</si>
  <si>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</si>
  <si>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</si>
  <si>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</si>
  <si>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</si>
  <si>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</si>
  <si>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</si>
  <si>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</si>
  <si>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</si>
  <si>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</si>
  <si>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</si>
  <si>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</si>
  <si>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</si>
  <si>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</si>
  <si>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</si>
  <si>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</si>
  <si>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</si>
  <si>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</si>
  <si>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</si>
  <si>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</si>
  <si>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</si>
  <si>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</si>
  <si>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</si>
  <si>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</si>
  <si>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</si>
  <si>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</si>
  <si>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</si>
  <si>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</si>
  <si>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</si>
  <si>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</si>
  <si>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</si>
  <si>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</si>
  <si>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</si>
  <si>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</si>
  <si>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</si>
  <si>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</si>
  <si>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</si>
  <si>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</si>
  <si>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</si>
  <si>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</si>
  <si>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</si>
  <si>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</si>
  <si>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</si>
  <si>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</si>
  <si>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</si>
  <si>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</si>
  <si>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</si>
  <si>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</si>
  <si>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</si>
  <si>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</si>
  <si>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</si>
  <si>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</si>
  <si>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</si>
  <si>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</si>
  <si>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</si>
  <si>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</si>
  <si>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</si>
  <si>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</si>
  <si>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</si>
  <si>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</si>
  <si>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</si>
  <si>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</si>
  <si>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</si>
  <si>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</si>
  <si>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</si>
  <si>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</si>
  <si>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</si>
  <si>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</si>
  <si>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</si>
  <si>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</si>
  <si>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</si>
  <si>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</si>
  <si>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</si>
  <si>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</si>
  <si>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</si>
  <si>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</si>
  <si>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</si>
  <si>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</si>
  <si>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</si>
  <si>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</si>
  <si>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</si>
  <si>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</si>
  <si>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</si>
  <si>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</si>
  <si>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</si>
  <si>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</si>
  <si>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</si>
  <si>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</si>
  <si>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</si>
  <si>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</si>
  <si>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</si>
  <si>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</si>
  <si>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</si>
  <si>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</si>
  <si>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</si>
  <si>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</si>
  <si>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</si>
  <si>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</si>
  <si>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</si>
  <si>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</si>
  <si>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</si>
  <si>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</si>
  <si>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</si>
  <si>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</si>
  <si>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</si>
  <si>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</si>
  <si>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</si>
  <si>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</si>
  <si>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</si>
  <si>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</si>
  <si>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</si>
  <si>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</si>
  <si>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</si>
  <si>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</si>
  <si>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</si>
  <si>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</si>
  <si>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</si>
  <si>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</si>
  <si>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</si>
  <si>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</si>
  <si>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</si>
  <si>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</si>
  <si>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</si>
  <si>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</si>
  <si>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</si>
  <si>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</si>
  <si>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</si>
  <si>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</si>
  <si>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</si>
  <si>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</si>
  <si>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</si>
  <si>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</si>
  <si>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</si>
  <si>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</si>
  <si>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</si>
  <si>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</si>
  <si>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</si>
  <si>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</si>
  <si>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</si>
  <si>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</si>
  <si>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</si>
  <si>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</si>
  <si>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</si>
  <si>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</si>
  <si>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</si>
  <si>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</si>
  <si>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</si>
  <si>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</si>
  <si>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</si>
  <si>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</si>
  <si>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</si>
  <si>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</si>
  <si>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</si>
  <si>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</si>
  <si>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</si>
  <si>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</si>
  <si>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</si>
  <si>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</si>
  <si>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</si>
  <si>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</si>
  <si>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</si>
  <si>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</si>
  <si>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</si>
  <si>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</si>
  <si>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</si>
  <si>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</si>
  <si>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</si>
  <si>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</si>
  <si>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</si>
  <si>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</si>
  <si>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</si>
  <si>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</si>
  <si>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</si>
  <si>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</si>
  <si>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</si>
  <si>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</si>
  <si>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</si>
  <si>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</si>
  <si>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</si>
  <si>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</si>
  <si>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</si>
  <si>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</si>
  <si>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</si>
  <si>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</si>
  <si>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</si>
  <si>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</si>
  <si>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</si>
  <si>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</si>
  <si>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</si>
  <si>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</si>
  <si>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</si>
  <si>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</si>
  <si>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</si>
  <si>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</si>
  <si>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</si>
  <si>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</si>
  <si>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</si>
  <si>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</si>
  <si>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</si>
  <si>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</si>
  <si>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</si>
  <si>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</si>
  <si>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</si>
  <si>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</si>
  <si>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</si>
  <si>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</si>
  <si>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</si>
  <si>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</si>
  <si>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</si>
  <si>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</si>
  <si>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</si>
  <si>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</si>
  <si>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</si>
  <si>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</si>
  <si>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</si>
  <si>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</si>
  <si>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</si>
  <si>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</si>
  <si>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</si>
  <si>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</si>
  <si>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</si>
  <si>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</si>
  <si>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</si>
  <si>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</si>
  <si>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</si>
  <si>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</si>
  <si>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</si>
  <si>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</si>
  <si>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</si>
  <si>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</si>
  <si>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</si>
  <si>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</si>
  <si>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</si>
  <si>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</si>
  <si>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</si>
  <si>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</si>
  <si>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</si>
  <si>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</si>
  <si>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</si>
  <si>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</si>
  <si>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</si>
  <si>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</si>
  <si>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</si>
  <si>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</si>
  <si>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</si>
  <si>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</si>
  <si>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</si>
  <si>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</si>
  <si>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</si>
  <si>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</si>
  <si>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</si>
  <si>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</si>
  <si>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</si>
  <si>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</si>
  <si>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</si>
  <si>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</si>
  <si>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</si>
  <si>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</si>
  <si>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</si>
  <si>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</si>
  <si>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</si>
  <si>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</si>
  <si>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</si>
  <si>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</si>
  <si>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</si>
  <si>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</si>
  <si>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</si>
  <si>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</si>
  <si>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</si>
  <si>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</si>
  <si>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</si>
  <si>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</si>
  <si>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</si>
  <si>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</si>
  <si>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</si>
  <si>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</si>
  <si>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</si>
  <si>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</si>
  <si>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</si>
  <si>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</si>
  <si>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</si>
  <si>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</si>
  <si>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</si>
  <si>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</si>
  <si>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</si>
  <si>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</si>
  <si>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</si>
  <si>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</si>
  <si>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</si>
  <si>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</si>
  <si>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</si>
  <si>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</si>
  <si>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</si>
  <si>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</si>
  <si>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</si>
  <si>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</si>
  <si>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</si>
  <si>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</si>
  <si>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</si>
  <si>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</si>
  <si>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</si>
  <si>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</si>
  <si>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</si>
  <si>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</si>
  <si>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</si>
  <si>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</si>
  <si>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</si>
  <si>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</si>
  <si>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</si>
  <si>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</si>
  <si>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</si>
  <si>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</si>
  <si>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</si>
  <si>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</si>
  <si>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</si>
  <si>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</si>
  <si>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</si>
  <si>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</si>
  <si>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</si>
  <si>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</si>
  <si>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</si>
  <si>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</si>
  <si>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</si>
  <si>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</si>
  <si>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</si>
  <si>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</si>
  <si>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</si>
  <si>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</si>
  <si>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</si>
  <si>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</si>
  <si>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</si>
  <si>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</si>
  <si>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</si>
  <si>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</si>
  <si>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</si>
  <si>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</si>
  <si>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</si>
  <si>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</si>
  <si>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</si>
  <si>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</si>
  <si>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</si>
  <si>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</si>
  <si>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</si>
  <si>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</si>
  <si>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</si>
  <si>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</si>
  <si>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</si>
  <si>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</si>
  <si>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</si>
  <si>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</si>
  <si>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</si>
  <si>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</si>
  <si>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</si>
  <si>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</si>
  <si>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</si>
  <si>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</si>
  <si>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</si>
  <si>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</si>
  <si>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</si>
  <si>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</si>
  <si>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</si>
  <si>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</si>
  <si>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</si>
  <si>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</si>
  <si>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</si>
  <si>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</si>
  <si>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</si>
  <si>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</si>
  <si>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</si>
  <si>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</si>
  <si>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</si>
  <si>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</si>
  <si>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</si>
  <si>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</si>
  <si>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</si>
  <si>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</si>
  <si>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</si>
  <si>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</si>
  <si>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</si>
  <si>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</si>
  <si>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</si>
  <si>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</si>
  <si>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</si>
  <si>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</si>
  <si>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</si>
  <si>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</si>
  <si>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</si>
  <si>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</si>
  <si>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</si>
  <si>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</si>
  <si>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</si>
  <si>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</si>
  <si>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</si>
  <si>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</si>
  <si>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</si>
  <si>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</si>
  <si>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</si>
  <si>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</si>
  <si>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</si>
  <si>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</si>
  <si>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</si>
  <si>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</si>
  <si>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</si>
  <si>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</si>
  <si>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</si>
  <si>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</si>
  <si>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</si>
  <si>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</si>
  <si>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</si>
  <si>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</si>
  <si>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</si>
  <si>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</si>
  <si>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</si>
  <si>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</si>
  <si>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</si>
  <si>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</si>
  <si>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</si>
  <si>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</si>
  <si>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</si>
  <si>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</si>
  <si>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</si>
  <si>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</si>
  <si>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</si>
  <si>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</si>
  <si>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</si>
  <si>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</si>
  <si>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</si>
  <si>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</si>
  <si>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</si>
  <si>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</si>
  <si>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</si>
  <si>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</si>
  <si>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</si>
  <si>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</si>
  <si>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</si>
  <si>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</si>
  <si>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</si>
  <si>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</si>
  <si>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</si>
  <si>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</si>
  <si>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</si>
  <si>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</si>
  <si>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</si>
  <si>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</si>
  <si>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</si>
  <si>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</si>
  <si>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</si>
  <si>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</si>
  <si>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</si>
  <si>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</si>
  <si>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</si>
  <si>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</si>
  <si>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</si>
  <si>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</si>
  <si>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</si>
  <si>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</si>
  <si>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</si>
  <si>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</si>
  <si>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</si>
  <si>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</si>
  <si>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</si>
  <si>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</si>
  <si>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</si>
  <si>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</si>
  <si>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</si>
  <si>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</si>
  <si>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</si>
  <si>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</si>
  <si>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</si>
  <si>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</si>
  <si>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</si>
  <si>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</si>
  <si>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</si>
  <si>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</si>
  <si>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</si>
  <si>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</si>
  <si>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</si>
  <si>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</si>
  <si>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</si>
  <si>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</si>
  <si>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</si>
  <si>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</si>
  <si>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</si>
  <si>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</si>
  <si>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</si>
  <si>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</si>
  <si>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</si>
  <si>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</si>
  <si>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</si>
  <si>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</si>
  <si>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</si>
  <si>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</si>
  <si>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</si>
  <si>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</si>
  <si>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</si>
  <si>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</si>
  <si>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</si>
  <si>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</si>
  <si>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</si>
  <si>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</si>
  <si>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</si>
  <si>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</si>
  <si>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</si>
  <si>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</si>
  <si>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</si>
  <si>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</si>
  <si>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</si>
  <si>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</si>
  <si>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</si>
  <si>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</si>
  <si>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</si>
  <si>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</si>
  <si>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</si>
  <si>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</si>
  <si>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</si>
  <si>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</si>
  <si>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</si>
  <si>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</si>
  <si>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</si>
  <si>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</si>
  <si>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</si>
  <si>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</si>
  <si>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</si>
  <si>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</si>
  <si>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</si>
  <si>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</si>
  <si>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</si>
  <si>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</si>
  <si>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</si>
  <si>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</si>
  <si>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</si>
  <si>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</si>
  <si>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</si>
  <si>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</si>
  <si>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</si>
  <si>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</si>
  <si>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</si>
  <si>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</si>
  <si>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</si>
  <si>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</si>
  <si>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</si>
  <si>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</si>
  <si>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</si>
  <si>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</si>
  <si>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</si>
  <si>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</si>
  <si>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</si>
  <si>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</si>
  <si>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</si>
  <si>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</si>
  <si>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</si>
  <si>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</si>
  <si>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</si>
  <si>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</si>
  <si>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</si>
  <si>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</si>
  <si>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</si>
  <si>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</si>
  <si>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</si>
  <si>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</si>
  <si>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</si>
  <si>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</si>
  <si>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</si>
  <si>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</si>
  <si>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</si>
  <si>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</si>
  <si>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</si>
  <si>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</si>
  <si>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</si>
  <si>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</si>
  <si>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</si>
  <si>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</si>
  <si>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</si>
  <si>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</si>
  <si>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</si>
  <si>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</si>
  <si>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</si>
  <si>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</si>
  <si>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</si>
  <si>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</si>
  <si>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</si>
  <si>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</si>
  <si>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</si>
  <si>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</si>
  <si>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</si>
  <si>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</si>
  <si>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</si>
  <si>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</si>
  <si>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</si>
  <si>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</si>
  <si>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</si>
  <si>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</si>
  <si>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</si>
  <si>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</si>
  <si>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</si>
  <si>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</si>
  <si>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</si>
  <si>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</si>
  <si>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</si>
  <si>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</si>
  <si>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</si>
  <si>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</si>
  <si>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</si>
  <si>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</si>
  <si>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</si>
  <si>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</si>
  <si>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</si>
  <si>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</si>
  <si>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</si>
  <si>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</si>
  <si>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</si>
  <si>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</si>
  <si>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</si>
  <si>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</si>
  <si>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</si>
  <si>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</si>
  <si>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</si>
  <si>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</si>
  <si>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</si>
  <si>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</si>
  <si>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</si>
  <si>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</si>
  <si>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</si>
  <si>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</si>
  <si>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</si>
  <si>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</si>
  <si>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</si>
  <si>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</si>
  <si>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</si>
  <si>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</si>
  <si>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</si>
  <si>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</si>
  <si>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</si>
  <si>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</si>
  <si>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</si>
  <si>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</si>
  <si>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</si>
  <si>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</si>
  <si>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</si>
  <si>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</si>
  <si>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</si>
  <si>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</si>
  <si>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</si>
  <si>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</si>
  <si>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</si>
  <si>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</si>
  <si>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</si>
  <si>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</si>
  <si>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</si>
  <si>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</si>
  <si>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</si>
  <si>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</si>
  <si>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</si>
  <si>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</si>
  <si>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</si>
  <si>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</si>
  <si>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</si>
  <si>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</si>
  <si>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</si>
  <si>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</si>
  <si>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</si>
  <si>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</si>
  <si>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</si>
  <si>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</si>
  <si>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</si>
  <si>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</si>
  <si>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</si>
  <si>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</si>
  <si>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</si>
  <si>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</si>
  <si>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</si>
  <si>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</si>
  <si>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</si>
  <si>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</si>
  <si>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</si>
  <si>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</si>
  <si>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</si>
  <si>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</si>
  <si>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</si>
  <si>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</si>
  <si>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</si>
  <si>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</si>
  <si>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</si>
  <si>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</si>
  <si>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</si>
  <si>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</si>
  <si>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</si>
  <si>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</si>
  <si>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</si>
  <si>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</si>
  <si>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</si>
  <si>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</si>
  <si>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</si>
  <si>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</si>
  <si>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</si>
  <si>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</si>
  <si>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</si>
  <si>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</si>
  <si>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</si>
  <si>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</si>
  <si>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</si>
  <si>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</si>
  <si>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</si>
  <si>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</si>
  <si>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</si>
  <si>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</si>
  <si>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</si>
  <si>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</si>
  <si>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</si>
  <si>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</si>
  <si>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</si>
  <si>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</si>
  <si>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</si>
  <si>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</si>
  <si>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</si>
  <si>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</si>
  <si>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</si>
  <si>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</si>
  <si>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</si>
  <si>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</si>
  <si>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</si>
  <si>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</si>
  <si>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</si>
  <si>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</si>
  <si>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</si>
  <si>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</si>
  <si>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</si>
  <si>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</si>
  <si>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</si>
  <si>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</si>
  <si>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</si>
  <si>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</si>
  <si>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</si>
  <si>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</si>
  <si>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</si>
  <si>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</si>
  <si>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</si>
  <si>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</si>
  <si>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</si>
  <si>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</si>
  <si>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</si>
  <si>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</si>
  <si>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</si>
  <si>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</si>
  <si>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</si>
  <si>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</si>
  <si>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</si>
  <si>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</si>
  <si>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</si>
  <si>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</si>
  <si>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</si>
  <si>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</si>
  <si>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</si>
  <si>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</si>
  <si>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</si>
  <si>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</si>
  <si>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</si>
  <si>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</si>
  <si>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</si>
  <si>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</si>
  <si>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</si>
  <si>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</si>
  <si>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</si>
  <si>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</si>
  <si>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</si>
  <si>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</si>
  <si>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</si>
  <si>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</si>
  <si>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</si>
  <si>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</si>
  <si>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</si>
  <si>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</si>
  <si>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</si>
  <si>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</si>
  <si>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</si>
  <si>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</si>
  <si>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</si>
  <si>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</si>
  <si>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</si>
  <si>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</si>
  <si>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</si>
  <si>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</si>
  <si>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</si>
  <si>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</si>
  <si>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</si>
  <si>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</si>
  <si>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</si>
  <si>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</si>
  <si>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</si>
  <si>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</si>
  <si>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</si>
  <si>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</si>
  <si>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</si>
  <si>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</si>
  <si>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</si>
  <si>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</si>
  <si>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</si>
  <si>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</si>
  <si>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</si>
  <si>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</si>
  <si>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</si>
  <si>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</si>
  <si>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</si>
  <si>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</si>
  <si>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</si>
  <si>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</si>
  <si>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</si>
  <si>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</si>
  <si>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</si>
  <si>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</si>
  <si>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</si>
  <si>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</si>
  <si>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</si>
  <si>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</si>
  <si>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</si>
  <si>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</si>
  <si>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</si>
  <si>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</si>
  <si>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</si>
  <si>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</si>
  <si>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</si>
  <si>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</si>
  <si>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</si>
  <si>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</si>
  <si>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</si>
  <si>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</si>
  <si>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</si>
  <si>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</si>
  <si>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</si>
  <si>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</si>
  <si>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</si>
  <si>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</si>
  <si>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</si>
  <si>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</si>
  <si>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</si>
  <si>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</si>
  <si>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</si>
  <si>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</si>
  <si>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</si>
  <si>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</si>
  <si>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</si>
  <si>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</si>
  <si>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</si>
  <si>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</si>
  <si>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</si>
  <si>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</si>
  <si>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</si>
  <si>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</si>
  <si>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</si>
  <si>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</si>
  <si>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</si>
  <si>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</si>
  <si>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</si>
  <si>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</si>
  <si>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</si>
  <si>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</si>
  <si>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</si>
  <si>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</si>
  <si>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</si>
  <si>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</si>
  <si>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</si>
  <si>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</si>
  <si>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</si>
  <si>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</si>
  <si>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</si>
  <si>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</si>
  <si>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</si>
  <si>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</si>
  <si>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</si>
  <si>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</si>
  <si>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</si>
  <si>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</si>
  <si>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</si>
  <si>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</si>
  <si>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</si>
  <si>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</si>
  <si>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</si>
  <si>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</si>
  <si>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</si>
  <si>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</si>
  <si>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</si>
  <si>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</si>
  <si>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</si>
  <si>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</si>
  <si>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</si>
  <si>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</si>
  <si>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</si>
  <si>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</si>
  <si>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</si>
  <si>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</si>
  <si>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</si>
  <si>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</si>
  <si>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</si>
  <si>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</si>
  <si>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</si>
  <si>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</si>
  <si>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</si>
  <si>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</si>
  <si>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</si>
  <si>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</si>
  <si>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</si>
  <si>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</si>
  <si>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</si>
  <si>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</si>
  <si>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</si>
  <si>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</si>
  <si>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</si>
  <si>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</si>
  <si>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</si>
  <si>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</si>
  <si>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</si>
  <si>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</si>
  <si>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</si>
  <si>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</si>
  <si>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</si>
  <si>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</si>
  <si>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</si>
  <si>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</si>
  <si>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</si>
  <si>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</si>
  <si>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</si>
  <si>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</si>
  <si>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</si>
  <si>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</si>
  <si>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</si>
  <si>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</si>
  <si>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</si>
  <si>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</si>
  <si>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</si>
  <si>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</si>
  <si>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</si>
  <si>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</si>
  <si>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</si>
  <si>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</si>
  <si>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</si>
  <si>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</si>
  <si>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</si>
  <si>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</si>
  <si>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</si>
  <si>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</si>
  <si>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</si>
  <si>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</si>
  <si>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</si>
  <si>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</si>
  <si>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</si>
  <si>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</si>
  <si>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</si>
  <si>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</si>
  <si>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</si>
  <si>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</si>
  <si>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</si>
  <si>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</si>
  <si>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</si>
  <si>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</si>
  <si>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</si>
  <si>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</si>
  <si>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</si>
  <si>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</si>
  <si>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</si>
  <si>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</si>
  <si>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</si>
  <si>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</si>
  <si>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</si>
  <si>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</si>
  <si>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</si>
  <si>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</si>
  <si>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</si>
  <si>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</si>
  <si>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</si>
  <si>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</si>
  <si>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</si>
  <si>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</si>
  <si>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</si>
  <si>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</si>
  <si>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</si>
  <si>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</si>
  <si>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</si>
  <si>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</si>
  <si>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</si>
  <si>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</si>
  <si>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</si>
  <si>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</si>
  <si>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</si>
  <si>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</si>
  <si>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</si>
  <si>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</si>
  <si>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</si>
  <si>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</si>
  <si>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</si>
  <si>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</si>
  <si>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</si>
  <si>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</si>
  <si>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</si>
  <si>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</si>
  <si>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</si>
  <si>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</si>
  <si>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</si>
  <si>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</si>
  <si>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</si>
  <si>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</si>
  <si>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</si>
  <si>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</si>
  <si>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</si>
  <si>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</si>
  <si>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</si>
  <si>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</si>
  <si>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</si>
  <si>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</si>
  <si>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</si>
  <si>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</si>
  <si>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</si>
  <si>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</si>
  <si>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</si>
  <si>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</si>
  <si>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</si>
  <si>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</si>
  <si>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</si>
  <si>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</si>
  <si>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</si>
  <si>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</si>
  <si>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</si>
  <si>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</si>
  <si>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</si>
  <si>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</si>
  <si>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</si>
  <si>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</si>
  <si>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</si>
  <si>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</si>
  <si>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</si>
  <si>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</si>
  <si>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</si>
  <si>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</si>
  <si>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</si>
  <si>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</si>
  <si>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</si>
  <si>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</si>
  <si>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</si>
  <si>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</si>
  <si>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</si>
  <si>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</si>
  <si>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</si>
  <si>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</si>
  <si>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</si>
  <si>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</si>
  <si>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</si>
  <si>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</si>
  <si>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</si>
  <si>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</si>
  <si>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</si>
  <si>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</si>
  <si>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</si>
  <si>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</si>
  <si>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</si>
  <si>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</si>
  <si>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</si>
  <si>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</si>
  <si>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</si>
  <si>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</si>
  <si>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</si>
  <si>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</si>
  <si>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</si>
  <si>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</si>
  <si>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</si>
  <si>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</si>
  <si>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</si>
  <si>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</si>
  <si>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</si>
  <si>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</si>
  <si>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</si>
  <si>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</si>
  <si>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</si>
  <si>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</si>
  <si>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</si>
  <si>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</si>
  <si>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</si>
  <si>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</si>
  <si>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</si>
  <si>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</si>
  <si>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</si>
  <si>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</si>
  <si>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</si>
  <si>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</si>
  <si>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</si>
  <si>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</si>
  <si>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</si>
  <si>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</si>
  <si>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</si>
  <si>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</si>
  <si>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</si>
  <si>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</si>
  <si>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</si>
  <si>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</si>
  <si>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</si>
  <si>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</si>
  <si>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</si>
  <si>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</si>
  <si>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</si>
  <si>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</si>
  <si>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</si>
  <si>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</si>
  <si>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</si>
  <si>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</si>
  <si>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</si>
  <si>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</si>
  <si>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</si>
  <si>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</si>
  <si>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</si>
  <si>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</si>
  <si>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</si>
  <si>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</si>
  <si>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</si>
  <si>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</si>
  <si>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</si>
  <si>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</si>
  <si>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</si>
  <si>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</si>
  <si>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</si>
  <si>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</si>
  <si>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</si>
  <si>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</si>
  <si>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</si>
  <si>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</si>
  <si>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</si>
  <si>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</si>
  <si>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</si>
  <si>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</si>
  <si>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</si>
  <si>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</si>
  <si>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</si>
  <si>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</si>
  <si>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</si>
  <si>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</si>
  <si>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</si>
  <si>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</si>
  <si>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</si>
  <si>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</si>
  <si>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</si>
  <si>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</si>
  <si>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</si>
  <si>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</si>
  <si>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</si>
  <si>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</si>
  <si>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</si>
  <si>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</si>
  <si>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</si>
  <si>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</si>
  <si>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</si>
  <si>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</si>
  <si>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</si>
  <si>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</si>
  <si>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</si>
  <si>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</si>
  <si>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</si>
  <si>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</si>
  <si>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</si>
  <si>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</si>
  <si>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</si>
  <si>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</si>
  <si>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</si>
  <si>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</si>
  <si>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</si>
  <si>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</si>
  <si>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</si>
  <si>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</si>
  <si>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</si>
  <si>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</si>
  <si>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</si>
  <si>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</si>
  <si>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</si>
  <si>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</si>
  <si>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</si>
  <si>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</si>
  <si>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</si>
  <si>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</si>
  <si>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</si>
  <si>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</si>
  <si>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</si>
  <si>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</si>
  <si>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</si>
  <si>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</si>
  <si>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</si>
  <si>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</si>
  <si>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</si>
  <si>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</si>
  <si>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</si>
  <si>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</si>
  <si>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</si>
  <si>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</si>
  <si>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</si>
  <si>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</si>
  <si>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</si>
  <si>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</si>
  <si>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</si>
  <si>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</si>
  <si>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</si>
  <si>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</si>
  <si>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</si>
  <si>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</si>
  <si>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</si>
  <si>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</si>
  <si>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</si>
  <si>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</si>
  <si>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</si>
  <si>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</si>
  <si>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</si>
  <si>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</si>
  <si>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</si>
  <si>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</si>
  <si>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</si>
  <si>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</si>
  <si>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</si>
  <si>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</si>
  <si>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</si>
  <si>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</si>
  <si>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</si>
  <si>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</si>
  <si>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</si>
  <si>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</si>
  <si>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</si>
  <si>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</si>
  <si>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</si>
  <si>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</si>
  <si>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</si>
  <si>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</si>
  <si>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</si>
  <si>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</si>
  <si>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</si>
  <si>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</si>
  <si>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</si>
  <si>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</si>
  <si>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</si>
  <si>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</si>
  <si>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</si>
  <si>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</si>
  <si>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</si>
  <si>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</si>
  <si>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</si>
  <si>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</si>
  <si>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</si>
  <si>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</si>
  <si>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</si>
  <si>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</si>
  <si>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</si>
  <si>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</si>
  <si>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</si>
  <si>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</si>
  <si>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</si>
  <si>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</si>
  <si>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</si>
  <si>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</si>
  <si>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</si>
  <si>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</si>
  <si>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</si>
  <si>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</si>
  <si>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</si>
  <si>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</si>
  <si>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</si>
  <si>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</si>
  <si>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</si>
  <si>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</si>
  <si>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</si>
  <si>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</si>
  <si>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</si>
  <si>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</si>
  <si>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</si>
  <si>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</si>
  <si>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</si>
  <si>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</si>
  <si>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</si>
  <si>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</si>
  <si>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</si>
  <si>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</si>
  <si>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</si>
  <si>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</si>
  <si>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</si>
  <si>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</si>
  <si>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</si>
  <si>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</si>
  <si>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</si>
  <si>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</si>
  <si>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</si>
  <si>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</si>
  <si>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</si>
  <si>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</si>
  <si>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</si>
  <si>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</si>
  <si>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</si>
  <si>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</si>
  <si>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</si>
  <si>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</si>
  <si>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</si>
  <si>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</si>
  <si>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</si>
  <si>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</si>
  <si>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</si>
  <si>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</si>
  <si>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</si>
  <si>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</si>
  <si>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</si>
  <si>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</si>
  <si>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</si>
  <si>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</si>
  <si>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</si>
  <si>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</si>
  <si>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</si>
  <si>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</si>
  <si>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</si>
  <si>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</si>
  <si>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</si>
  <si>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</si>
  <si>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</si>
  <si>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</si>
  <si>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</si>
  <si>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</si>
  <si>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</si>
  <si>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</si>
  <si>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</si>
  <si>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</si>
  <si>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</si>
  <si>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</si>
  <si>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</si>
  <si>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</si>
  <si>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</si>
  <si>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</si>
  <si>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</si>
  <si>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</si>
  <si>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</si>
  <si>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</si>
  <si>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</si>
  <si>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</si>
  <si>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</si>
  <si>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</si>
  <si>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</si>
  <si>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</si>
  <si>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</si>
  <si>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</si>
  <si>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</si>
  <si>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</si>
  <si>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</si>
  <si>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</si>
  <si>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</si>
  <si>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</si>
  <si>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</si>
  <si>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</si>
  <si>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</si>
  <si>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</si>
  <si>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</si>
  <si>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</si>
  <si>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</si>
  <si>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</si>
  <si>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</si>
  <si>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</si>
  <si>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</si>
  <si>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</si>
  <si>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</si>
  <si>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</si>
  <si>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</si>
  <si>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</si>
  <si>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</si>
  <si>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</si>
  <si>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</si>
  <si>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</si>
  <si>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</si>
  <si>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</si>
  <si>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</si>
  <si>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</si>
  <si>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</si>
  <si>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</si>
  <si>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</si>
  <si>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</si>
  <si>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</si>
  <si>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</si>
  <si>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</si>
  <si>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</si>
  <si>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</si>
  <si>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</si>
  <si>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</si>
  <si>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</si>
  <si>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</si>
  <si>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</si>
  <si>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</si>
  <si>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</si>
  <si>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</si>
  <si>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</si>
  <si>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</si>
  <si>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</si>
  <si>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</si>
  <si>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</si>
  <si>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</si>
  <si>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</si>
  <si>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</si>
  <si>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</si>
  <si>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</si>
  <si>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</si>
  <si>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</si>
  <si>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</si>
  <si>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</si>
  <si>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</si>
  <si>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</si>
  <si>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</si>
  <si>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</si>
  <si>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</si>
  <si>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</si>
  <si>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</si>
  <si>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</si>
  <si>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</si>
  <si>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</si>
  <si>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</si>
  <si>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</si>
  <si>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</si>
  <si>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</si>
  <si>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</si>
  <si>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</si>
  <si>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</si>
  <si>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</si>
  <si>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</si>
  <si>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</si>
  <si>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</si>
  <si>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</si>
  <si>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</si>
  <si>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</si>
  <si>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</si>
  <si>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</si>
  <si>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</si>
  <si>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</si>
  <si>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</si>
  <si>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</si>
  <si>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</si>
  <si>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</si>
  <si>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</si>
  <si>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</si>
  <si>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</si>
  <si>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</si>
  <si>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</si>
  <si>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</si>
  <si>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</si>
  <si>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</si>
  <si>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</si>
  <si>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</si>
  <si>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</si>
  <si>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</si>
  <si>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</si>
  <si>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</si>
  <si>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</si>
  <si>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</si>
  <si>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</si>
  <si>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</si>
  <si>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</si>
  <si>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</si>
  <si>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</si>
  <si>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</si>
  <si>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</si>
  <si>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</si>
  <si>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</si>
  <si>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</si>
  <si>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</si>
  <si>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</si>
  <si>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</si>
  <si>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</si>
  <si>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</si>
  <si>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</si>
  <si>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</si>
  <si>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</si>
  <si>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</si>
  <si>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</si>
  <si>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</si>
  <si>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</si>
  <si>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</si>
  <si>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</si>
  <si>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</si>
  <si>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</si>
  <si>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</si>
  <si>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</si>
  <si>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</si>
  <si>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</si>
  <si>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</si>
  <si>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</si>
  <si>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</si>
  <si>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</si>
  <si>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</si>
  <si>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</si>
  <si>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</si>
  <si>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</si>
  <si>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</si>
  <si>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</si>
  <si>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</si>
  <si>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</si>
  <si>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</si>
  <si>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</si>
  <si>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</si>
  <si>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</si>
  <si>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</si>
  <si>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</si>
  <si>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</si>
  <si>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</si>
  <si>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</si>
  <si>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</si>
  <si>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</si>
  <si>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</si>
  <si>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</si>
  <si>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</si>
  <si>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</si>
  <si>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</si>
  <si>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</si>
  <si>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</si>
  <si>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</si>
  <si>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</si>
  <si>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</si>
  <si>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</si>
  <si>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</si>
  <si>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</si>
  <si>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</si>
  <si>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</si>
  <si>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</si>
  <si>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</si>
  <si>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</si>
  <si>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</si>
  <si>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</si>
  <si>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</si>
  <si>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</si>
  <si>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</si>
  <si>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</si>
  <si>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</si>
  <si>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</si>
  <si>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</si>
  <si>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</si>
  <si>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</si>
  <si>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</si>
  <si>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</si>
  <si>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</si>
  <si>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</si>
  <si>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</si>
  <si>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</si>
  <si>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</si>
  <si>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</si>
  <si>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</si>
  <si>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</si>
  <si>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</si>
  <si>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</si>
  <si>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</si>
  <si>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</si>
  <si>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</si>
  <si>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</si>
  <si>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</si>
  <si>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</si>
  <si>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</si>
  <si>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</si>
  <si>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</si>
  <si>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</si>
  <si>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</si>
  <si>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</si>
  <si>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</si>
  <si>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</si>
  <si>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</si>
  <si>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</si>
  <si>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</si>
  <si>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</si>
  <si>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</si>
  <si>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</si>
  <si>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</si>
  <si>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</si>
  <si>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</si>
  <si>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</si>
  <si>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</si>
  <si>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</si>
  <si>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</si>
  <si>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</si>
  <si>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</si>
  <si>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</si>
  <si>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</si>
  <si>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</si>
  <si>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</si>
  <si>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</si>
  <si>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</si>
  <si>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</si>
  <si>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</si>
  <si>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</si>
  <si>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</si>
  <si>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</si>
  <si>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</si>
  <si>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</si>
  <si>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</si>
  <si>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</si>
  <si>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</si>
  <si>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</si>
  <si>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</si>
  <si>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</si>
  <si>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</si>
  <si>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</si>
  <si>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</si>
  <si>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</si>
  <si>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</si>
  <si>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</si>
  <si>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</si>
  <si>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</si>
  <si>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</si>
  <si>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</si>
  <si>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</si>
  <si>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</si>
  <si>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</si>
  <si>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</si>
  <si>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</si>
  <si>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</si>
  <si>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</si>
  <si>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</si>
  <si>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</si>
  <si>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</si>
  <si>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</si>
  <si>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</si>
  <si>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</si>
  <si>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</si>
  <si>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</si>
  <si>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</si>
  <si>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</si>
  <si>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</si>
  <si>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</si>
  <si>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</si>
  <si>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</si>
  <si>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</si>
  <si>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</si>
  <si>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</si>
  <si>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</si>
  <si>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</si>
  <si>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</si>
  <si>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</si>
  <si>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</si>
  <si>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</si>
  <si>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</si>
  <si>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</si>
  <si>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</si>
  <si>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</si>
  <si>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</si>
  <si>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</si>
  <si>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</si>
  <si>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</si>
  <si>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</si>
  <si>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</si>
  <si>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</si>
  <si>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</si>
  <si>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</si>
  <si>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</si>
  <si>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</si>
  <si>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</si>
  <si>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</si>
  <si>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</si>
  <si>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</si>
  <si>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</si>
  <si>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</si>
  <si>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</si>
  <si>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</si>
  <si>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</si>
  <si>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</si>
  <si>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</si>
  <si>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</si>
  <si>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</si>
  <si>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</si>
  <si>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</si>
  <si>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</si>
  <si>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</si>
  <si>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</si>
  <si>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</si>
  <si>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</si>
  <si>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</si>
  <si>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</si>
  <si>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</si>
  <si>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</si>
  <si>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</si>
  <si>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</si>
  <si>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</si>
  <si>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</si>
  <si>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</si>
  <si>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</si>
  <si>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</si>
  <si>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</si>
  <si>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</si>
  <si>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</si>
  <si>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</si>
  <si>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</si>
  <si>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</si>
  <si>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</si>
  <si>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</si>
  <si>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</si>
  <si>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</si>
  <si>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</si>
  <si>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</si>
  <si>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</si>
  <si>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</si>
  <si>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</si>
  <si>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</si>
  <si>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</si>
  <si>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</si>
  <si>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</si>
  <si>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</si>
  <si>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</si>
  <si>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</si>
  <si>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</si>
  <si>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</si>
  <si>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</si>
  <si>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</si>
  <si>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</si>
  <si>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</si>
  <si>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</si>
  <si>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</si>
  <si>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</si>
  <si>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</si>
  <si>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</si>
  <si>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</si>
  <si>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</si>
  <si>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</si>
  <si>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</si>
  <si>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</si>
  <si>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</si>
  <si>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</si>
  <si>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</si>
  <si>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</si>
  <si>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</si>
  <si>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</si>
  <si>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</si>
  <si>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</si>
  <si>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</si>
  <si>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</si>
  <si>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</si>
  <si>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</si>
  <si>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</si>
  <si>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</si>
  <si>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</si>
  <si>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</si>
  <si>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</si>
  <si>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</si>
  <si>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</si>
  <si>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</si>
  <si>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</si>
  <si>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</si>
  <si>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</si>
  <si>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</si>
  <si>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</si>
  <si>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</si>
  <si>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</si>
  <si>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</si>
  <si>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</si>
  <si>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</si>
  <si>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</si>
  <si>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</si>
  <si>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</si>
  <si>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</si>
  <si>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</si>
  <si>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</si>
  <si>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</si>
  <si>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</si>
  <si>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</si>
  <si>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</si>
  <si>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</si>
  <si>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</si>
  <si>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</si>
  <si>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</si>
  <si>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</si>
  <si>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</si>
  <si>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</si>
  <si>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</si>
  <si>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</si>
  <si>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</si>
  <si>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</si>
  <si>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</si>
  <si>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</si>
  <si>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</si>
  <si>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</si>
  <si>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</si>
  <si>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</si>
  <si>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</si>
  <si>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</si>
  <si>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</si>
  <si>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</si>
  <si>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</si>
  <si>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</si>
  <si>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</si>
  <si>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</si>
  <si>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</si>
  <si>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</si>
  <si>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</si>
  <si>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</si>
  <si>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</si>
  <si>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</si>
  <si>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</si>
  <si>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</si>
  <si>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</si>
  <si>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</si>
  <si>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</si>
  <si>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</si>
  <si>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</si>
  <si>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</si>
  <si>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</si>
  <si>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</si>
  <si>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</si>
  <si>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</si>
  <si>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</si>
  <si>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</si>
  <si>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</si>
  <si>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</si>
  <si>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</si>
  <si>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</si>
  <si>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</si>
  <si>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</si>
  <si>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</si>
  <si>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</si>
  <si>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</si>
  <si>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</si>
  <si>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</si>
  <si>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</si>
  <si>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</si>
  <si>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</si>
  <si>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</si>
  <si>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</si>
  <si>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</si>
  <si>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</si>
  <si>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</si>
  <si>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</si>
  <si>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</si>
  <si>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</si>
  <si>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</si>
  <si>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</si>
  <si>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</si>
  <si>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</si>
  <si>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</si>
  <si>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</si>
  <si>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</si>
  <si>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</si>
  <si>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</si>
  <si>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</si>
  <si>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</si>
  <si>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</si>
  <si>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</si>
  <si>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</si>
  <si>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</si>
  <si>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</si>
  <si>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</si>
  <si>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</si>
  <si>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</si>
  <si>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</si>
  <si>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</si>
  <si>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</si>
  <si>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</si>
  <si>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</si>
  <si>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</si>
  <si>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</si>
  <si>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</si>
  <si>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</si>
  <si>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</si>
  <si>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</si>
  <si>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</si>
  <si>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</si>
  <si>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</si>
  <si>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</si>
  <si>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</si>
  <si>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</si>
  <si>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</si>
  <si>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</si>
  <si>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</si>
  <si>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</si>
  <si>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</si>
  <si>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</si>
  <si>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</si>
  <si>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</si>
  <si>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</si>
  <si>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</si>
  <si>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</si>
  <si>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</si>
  <si>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</si>
  <si>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</si>
  <si>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</si>
  <si>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</si>
  <si>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</si>
  <si>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</si>
  <si>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</si>
  <si>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</si>
  <si>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</si>
  <si>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</si>
  <si>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</si>
  <si>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</si>
  <si>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</si>
  <si>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</si>
  <si>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</si>
  <si>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</si>
  <si>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</si>
  <si>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</si>
  <si>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</si>
  <si>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</si>
  <si>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</si>
  <si>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</si>
  <si>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</si>
  <si>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</si>
  <si>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</si>
  <si>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</si>
  <si>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</si>
  <si>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</si>
  <si>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</si>
  <si>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</si>
  <si>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</si>
  <si>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</si>
  <si>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</si>
  <si>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</si>
  <si>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</si>
  <si>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</si>
  <si>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</si>
  <si>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</si>
  <si>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</si>
  <si>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</si>
  <si>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</si>
  <si>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</si>
  <si>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</si>
  <si>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</si>
  <si>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</si>
  <si>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</si>
  <si>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</si>
  <si>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</si>
  <si>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</si>
  <si>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</si>
  <si>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</si>
  <si>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</si>
  <si>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</si>
  <si>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</si>
  <si>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</si>
  <si>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</si>
  <si>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</si>
  <si>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</si>
  <si>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</si>
  <si>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</si>
  <si>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</si>
  <si>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</si>
  <si>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</si>
  <si>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</si>
  <si>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</si>
  <si>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</si>
  <si>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</si>
  <si>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</si>
  <si>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</si>
  <si>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</si>
  <si>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</si>
  <si>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</si>
  <si>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</si>
  <si>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</si>
  <si>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</si>
  <si>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</si>
  <si>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</si>
  <si>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</si>
  <si>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</si>
  <si>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</si>
  <si>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</si>
  <si>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</si>
  <si>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</si>
  <si>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</si>
  <si>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</si>
  <si>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</si>
  <si>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</si>
  <si>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</si>
  <si>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</si>
  <si>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</si>
  <si>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</si>
  <si>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</si>
  <si>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</si>
  <si>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</si>
  <si>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</si>
  <si>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</si>
  <si>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</si>
  <si>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</si>
  <si>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</si>
  <si>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</si>
  <si>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</si>
  <si>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</si>
  <si>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</si>
  <si>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</si>
  <si>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</si>
  <si>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</si>
  <si>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</si>
  <si>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</si>
  <si>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</si>
  <si>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</si>
  <si>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</si>
  <si>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</si>
  <si>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</si>
  <si>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</si>
  <si>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</si>
  <si>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</si>
  <si>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</si>
  <si>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</si>
  <si>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</si>
  <si>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</si>
  <si>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</si>
  <si>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</si>
  <si>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</si>
  <si>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</si>
  <si>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</si>
  <si>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</si>
  <si>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</si>
  <si>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</si>
  <si>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</si>
  <si>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</si>
  <si>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</si>
  <si>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</si>
  <si>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</si>
  <si>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</si>
  <si>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</si>
  <si>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</si>
  <si>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</si>
  <si>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</si>
  <si>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</si>
  <si>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</si>
  <si>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</si>
  <si>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</si>
  <si>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</si>
  <si>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</si>
  <si>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</si>
  <si>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</si>
  <si>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</si>
  <si>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</si>
  <si>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</si>
  <si>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</si>
  <si>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</si>
  <si>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</si>
  <si>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</si>
  <si>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</si>
  <si>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</si>
  <si>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</si>
  <si>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</si>
  <si>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</si>
  <si>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</si>
  <si>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</si>
  <si>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</si>
  <si>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</si>
  <si>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</si>
  <si>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</si>
  <si>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</si>
  <si>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</si>
  <si>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</si>
  <si>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</si>
  <si>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</si>
  <si>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</si>
  <si>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</si>
  <si>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</si>
  <si>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</si>
  <si>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</si>
  <si>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</si>
  <si>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</si>
  <si>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</si>
  <si>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</si>
  <si>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</si>
  <si>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</si>
  <si>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</si>
  <si>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</si>
  <si>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</si>
  <si>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</si>
  <si>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</si>
  <si>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</si>
  <si>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</si>
  <si>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</si>
  <si>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</si>
  <si>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</si>
  <si>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</si>
  <si>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</si>
  <si>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</si>
  <si>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</si>
  <si>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</si>
  <si>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</si>
  <si>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</si>
  <si>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</si>
  <si>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</si>
  <si>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</si>
  <si>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</si>
  <si>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</si>
  <si>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</si>
  <si>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</si>
  <si>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</si>
  <si>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</si>
  <si>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</si>
  <si>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</si>
  <si>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</si>
  <si>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</si>
  <si>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</si>
  <si>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</si>
  <si>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</si>
  <si>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</si>
  <si>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</si>
  <si>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</si>
  <si>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</si>
  <si>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</si>
  <si>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</si>
  <si>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</si>
  <si>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</si>
  <si>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</si>
  <si>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</si>
  <si>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</si>
  <si>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</si>
  <si>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</si>
  <si>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</si>
  <si>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</si>
  <si>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</si>
  <si>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</si>
  <si>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</si>
  <si>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</si>
  <si>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</si>
  <si>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</si>
  <si>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</si>
  <si>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</si>
  <si>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</si>
  <si>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</si>
  <si>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</si>
  <si>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</si>
  <si>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</si>
  <si>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</si>
  <si>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</si>
  <si>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</si>
  <si>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</si>
  <si>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</si>
  <si>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</si>
  <si>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</si>
  <si>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</si>
  <si>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</si>
  <si>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</si>
  <si>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</si>
  <si>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</si>
  <si>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</si>
  <si>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</si>
  <si>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</si>
  <si>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</si>
  <si>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</si>
  <si>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</si>
  <si>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</si>
  <si>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</si>
  <si>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</si>
  <si>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</si>
  <si>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</si>
  <si>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</si>
  <si>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</si>
  <si>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</si>
  <si>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</si>
  <si>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</si>
  <si>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</si>
  <si>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</si>
  <si>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</si>
  <si>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</si>
  <si>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</si>
  <si>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</si>
  <si>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</si>
  <si>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</si>
  <si>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</si>
  <si>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</si>
  <si>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</si>
  <si>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</si>
  <si>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</si>
  <si>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</si>
  <si>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</si>
  <si>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</si>
  <si>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</si>
  <si>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</si>
  <si>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</si>
  <si>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</si>
  <si>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</si>
  <si>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</si>
  <si>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</si>
  <si>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</si>
  <si>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</si>
  <si>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</si>
  <si>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</si>
  <si>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</si>
  <si>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</si>
  <si>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</si>
  <si>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</si>
  <si>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</si>
  <si>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</si>
  <si>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</si>
  <si>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</si>
  <si>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</si>
  <si>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</si>
  <si>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</si>
  <si>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</si>
  <si>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</si>
  <si>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</si>
  <si>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</si>
  <si>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</si>
  <si>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</si>
  <si>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</si>
  <si>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</si>
  <si>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</si>
  <si>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</si>
  <si>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</si>
  <si>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</si>
  <si>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</si>
  <si>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</si>
  <si>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</si>
  <si>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</si>
  <si>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</si>
  <si>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</si>
  <si>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</si>
  <si>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</si>
  <si>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</si>
  <si>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</si>
  <si>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</si>
  <si>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</si>
  <si>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</si>
  <si>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</si>
  <si>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</si>
  <si>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</si>
  <si>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</si>
  <si>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</si>
  <si>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</si>
  <si>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</si>
  <si>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</si>
  <si>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</si>
  <si>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</si>
  <si>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</si>
  <si>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</si>
  <si>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</si>
  <si>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</si>
  <si>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</si>
  <si>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</si>
  <si>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</si>
  <si>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</si>
  <si>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</si>
  <si>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</si>
  <si>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</si>
  <si>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</si>
  <si>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</si>
  <si>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</si>
  <si>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</si>
  <si>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</si>
  <si>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</si>
  <si>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</si>
  <si>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</si>
  <si>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</si>
  <si>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</si>
  <si>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</si>
  <si>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</si>
  <si>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</si>
  <si>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</si>
  <si>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</si>
  <si>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</si>
  <si>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</si>
  <si>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</si>
  <si>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</si>
  <si>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</si>
  <si>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</si>
  <si>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</si>
  <si>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</si>
  <si>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</si>
  <si>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</si>
  <si>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</si>
  <si>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</si>
  <si>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</si>
  <si>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</si>
  <si>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</si>
  <si>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</si>
  <si>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</si>
  <si>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</si>
  <si>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</si>
  <si>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</si>
  <si>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</si>
  <si>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</si>
  <si>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</si>
  <si>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</si>
  <si>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</si>
  <si>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</si>
  <si>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</si>
  <si>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</si>
  <si>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</si>
  <si>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</si>
  <si>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</si>
  <si>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</si>
  <si>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</si>
  <si>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</si>
  <si>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70-0099-2020</t>
  </si>
  <si>
    <t>PRESTAR LOS SERVICIOS DE EDUCACION INICIAL EN EL MARCO DE LA ATENCION INICIAL EN CENTROS DE DESARROLLO INFANTIL  CDI , DE CONFORMIDAD CON LOS MANUALES OPERATIVOS DE LAS MODALIDADES INSTITUCIONAL Y MODALIDAD FAMILIAR, EL LINEAMIENTO TECNICO PARA LA ATENCION A LA PRIMER INFANCIA Y LAS DIRECTRICES ESTABLECIDAS POR EL ICBF, EN ARMONIA CON LA POLITICA DE ESTADO PARA EL DESARROLLO INTEGRAL DE LA PRIMERA INFANCIA DE CERO A SIEMPRE.</t>
  </si>
  <si>
    <t>70-0107-2019</t>
  </si>
  <si>
    <t>PRESTAR EL SERVICIO DE DESARROLLO INFANTIL –CDI-- DE CONFORMIDAD CON EL MANUAL OPERATIVO DE LA MODALIDAD FAMILIAR LAS DIRECTRICES ESTABLECIDAS POR EL ICBF EN ARMONÍA CON LA POLÍTICA DE ESTADO PARA EL DESARROLLO INTEGRAL DE LA PRIMERA INFANCIA DE CERO A SIEMPRE</t>
  </si>
  <si>
    <t>70-0295-2018</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</si>
  <si>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t>
  </si>
  <si>
    <t>70-0308-2017</t>
  </si>
  <si>
    <t>PRESTAR EL SERVICIO DE EDUCACION INICIAL EN EL MARCO DE ATENCION INTEGRAL A LAS NIÑAS Y NIÑOS MENORES DE 5 AÑOS O HASTA SU INGRESO AL GRADO DE TRANSICION DECONFORMIDAD CON LOS MANUALES OPERATIVOS DE LA MODALIDAD Y LAS DIRECTRICES ESTABLECIDAS POR EL ICBF EN ARMONIA CON LA POLITICA DE ESTADO PARA EL DESARROLLO INTEGRAL DE LA PRIMERA INFANCIA DE CERO A SIEMPRE EN EL SERVICIO CENTROS DE DESAROLLO INFANTIL</t>
  </si>
  <si>
    <t>70-0622-2016</t>
  </si>
  <si>
    <t xml:space="preserve">PRESTAR EL SERVICIO DE ATENCIÓN A NIÑOS Y NIÑAS MENORES DE 5 AÑOS O HASTA SU INGRESO AL GRADO DE TRANSICIÓN, CON EL FIN DE PROMOVEER EL DESARROLLO INTEGRAL A LA PRIMERA INFANCIA CON CALIDAD, DE CONFORMIDAD CON EL LINEAMIENTO, EL MANUAL OPERATVO Y LAS DIRECTRICES ESTABLECIDAS POR EL ICBF, EN EL MARCO DE LA POLÍTICA DE ESTADO PARA EL DESARROLLO INTEGRAL DE LA PRIMERA INFANCIA DE CERO A SIEMPRE, EN EL SERVICIO DESARROLLO INFANTIL EN MEDIO FAMILIAR.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</si>
  <si>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</si>
  <si>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70-0364-2016</t>
  </si>
  <si>
    <t>70-0150-2016</t>
  </si>
  <si>
    <t>PRESTAR EL SERVICIO DE ATENCION EDUCACION INICAL Y CUIDADO A NIÑOS Y NIÑAS MENORES DE 5 AÑOS O HASTA SU INGRESO AL GRADO DE TRANSICION CON EL FIN DE PROMOVER EL DESARROLLO INTEGRAL DE LA PRIMERA INFANCIA CON CALIDAD DE CONFORMIDAD CON LO ESTABLECIDO POR EL ICBF EN EL MARCO DE LA ESTRATEGFIA DE ATENCION INTEGRAL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</si>
  <si>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</si>
  <si>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2021-70-10001711</t>
  </si>
  <si>
    <t>ANTONY MEJIA DE LA OSSA</t>
  </si>
  <si>
    <t>CRA 24 No. 20 - 45 BARRIO EL PRADO</t>
  </si>
  <si>
    <t>312 4733302</t>
  </si>
  <si>
    <t>antomei17@gmail.com</t>
  </si>
  <si>
    <t>MZ 1 LT 9   9 URB VILLA ESPERANZA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</si>
</sst>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900218804</v>
      </c>
      <c r="C20" s="5"/>
      <c r="D20" s="73"/>
      <c r="E20" s="5"/>
      <c r="F20" s="5"/>
      <c r="G20" s="5"/>
      <c r="H20" s="186"/>
      <c r="I20" s="149" t="s">
        <v>453</v>
      </c>
      <c r="J20" s="150" t="s">
        <v>980</v>
      </c>
      <c r="K20" s="151">
        <v>2977814763</v>
      </c>
      <c r="L20" s="152"/>
      <c r="M20" s="152">
        <v>44561</v>
      </c>
      <c r="N20" s="135">
        <f>+(M20-L20)/30</f>
        <v>1485.3666666666666</v>
      </c>
      <c r="O20" s="138"/>
      <c r="U20" s="134"/>
      <c r="V20" s="105">
        <f ca="1">NOW()</f>
        <v>44193.921811921296</v>
      </c>
      <c r="W20" s="105">
        <f ca="1">NOW()</f>
        <v>44193.921811921296</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EDUCATIVA AUTÓNOMA DE COLOMBIA FUNEDAUCOL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43883</v>
      </c>
      <c r="F48" s="145">
        <v>44196</v>
      </c>
      <c r="G48" s="160">
        <f>IF(AND(E48&lt;&gt;"",F48&lt;&gt;""),((F48-E48)/30),"")</f>
        <v>10.433333333333334</v>
      </c>
      <c r="H48" s="114" t="s">
        <v>2679</v>
      </c>
      <c r="I48" s="113" t="s">
        <v>453</v>
      </c>
      <c r="J48" s="113" t="s">
        <v>980</v>
      </c>
      <c r="K48" s="116">
        <v>2818120378</v>
      </c>
      <c r="L48" s="115" t="s">
        <v>1148</v>
      </c>
      <c r="M48" s="117">
        <v>1</v>
      </c>
      <c r="N48" s="115" t="s">
        <v>1151</v>
      </c>
      <c r="O48" s="115" t="s">
        <v>26</v>
      </c>
      <c r="P48" s="78"/>
    </row>
    <row r="49" spans="1:16" s="6" customFormat="1" ht="24.75" customHeight="1" x14ac:dyDescent="0.25">
      <c r="A49" s="143">
        <v>2</v>
      </c>
      <c r="B49" s="111" t="s">
        <v>2677</v>
      </c>
      <c r="C49" s="112" t="s">
        <v>31</v>
      </c>
      <c r="D49" s="110" t="s">
        <v>2680</v>
      </c>
      <c r="E49" s="145">
        <v>43486</v>
      </c>
      <c r="F49" s="145">
        <v>43813</v>
      </c>
      <c r="G49" s="160">
        <f>IF(AND(E49&lt;&gt;"",F49&lt;&gt;""),((F49-E49)/30),"")</f>
        <v>10.9</v>
      </c>
      <c r="H49" s="114" t="s">
        <v>2681</v>
      </c>
      <c r="I49" s="113" t="s">
        <v>453</v>
      </c>
      <c r="J49" s="113" t="s">
        <v>980</v>
      </c>
      <c r="K49" s="116">
        <v>1251780336</v>
      </c>
      <c r="L49" s="115" t="s">
        <v>1148</v>
      </c>
      <c r="M49" s="117">
        <v>1</v>
      </c>
      <c r="N49" s="115" t="s">
        <v>27</v>
      </c>
      <c r="O49" s="115" t="s">
        <v>26</v>
      </c>
      <c r="P49" s="78"/>
    </row>
    <row r="50" spans="1:16" s="6" customFormat="1" ht="24.75" customHeight="1" x14ac:dyDescent="0.25">
      <c r="A50" s="143">
        <v>3</v>
      </c>
      <c r="B50" s="111" t="s">
        <v>2677</v>
      </c>
      <c r="C50" s="112" t="s">
        <v>31</v>
      </c>
      <c r="D50" s="110" t="s">
        <v>2682</v>
      </c>
      <c r="E50" s="145">
        <v>43405</v>
      </c>
      <c r="F50" s="145">
        <v>43434</v>
      </c>
      <c r="G50" s="160">
        <f>IF(AND(E50&lt;&gt;"",F50&lt;&gt;""),((F50-E50)/30),"")</f>
        <v>0.96666666666666667</v>
      </c>
      <c r="H50" s="119" t="s">
        <v>2683</v>
      </c>
      <c r="I50" s="113" t="s">
        <v>453</v>
      </c>
      <c r="J50" s="113" t="s">
        <v>980</v>
      </c>
      <c r="K50" s="116">
        <v>180558360</v>
      </c>
      <c r="L50" s="115" t="s">
        <v>1148</v>
      </c>
      <c r="M50" s="117">
        <v>1</v>
      </c>
      <c r="N50" s="115" t="s">
        <v>27</v>
      </c>
      <c r="O50" s="115" t="s">
        <v>26</v>
      </c>
      <c r="P50" s="78"/>
    </row>
    <row r="51" spans="1:16" s="6" customFormat="1" ht="24.75" customHeight="1" outlineLevel="1" x14ac:dyDescent="0.25">
      <c r="A51" s="143">
        <v>4</v>
      </c>
      <c r="B51" s="111" t="s">
        <v>2677</v>
      </c>
      <c r="C51" s="112" t="s">
        <v>31</v>
      </c>
      <c r="D51" s="110" t="s">
        <v>2684</v>
      </c>
      <c r="E51" s="145">
        <v>43085</v>
      </c>
      <c r="F51" s="145">
        <v>43404</v>
      </c>
      <c r="G51" s="160">
        <f t="shared" ref="G51:G107" si="1">IF(AND(E51&lt;&gt;"",F51&lt;&gt;""),((F51-E51)/30),"")</f>
        <v>10.633333333333333</v>
      </c>
      <c r="H51" s="114" t="s">
        <v>2685</v>
      </c>
      <c r="I51" s="113" t="s">
        <v>453</v>
      </c>
      <c r="J51" s="113" t="s">
        <v>980</v>
      </c>
      <c r="K51" s="116">
        <v>1202608786</v>
      </c>
      <c r="L51" s="115" t="s">
        <v>1148</v>
      </c>
      <c r="M51" s="117">
        <v>1</v>
      </c>
      <c r="N51" s="115" t="s">
        <v>27</v>
      </c>
      <c r="O51" s="115" t="s">
        <v>26</v>
      </c>
      <c r="P51" s="78"/>
    </row>
    <row r="52" spans="1:16" s="7" customFormat="1" ht="24.75" customHeight="1" outlineLevel="1" x14ac:dyDescent="0.25">
      <c r="A52" s="144">
        <v>5</v>
      </c>
      <c r="B52" s="111" t="s">
        <v>2677</v>
      </c>
      <c r="C52" s="112" t="s">
        <v>31</v>
      </c>
      <c r="D52" s="110" t="s">
        <v>2686</v>
      </c>
      <c r="E52" s="145">
        <v>42719</v>
      </c>
      <c r="F52" s="145">
        <v>43084</v>
      </c>
      <c r="G52" s="160">
        <f t="shared" si="1"/>
        <v>12.166666666666666</v>
      </c>
      <c r="H52" s="119" t="s">
        <v>2687</v>
      </c>
      <c r="I52" s="113" t="s">
        <v>453</v>
      </c>
      <c r="J52" s="113" t="s">
        <v>980</v>
      </c>
      <c r="K52" s="116">
        <v>1942278696</v>
      </c>
      <c r="L52" s="115" t="s">
        <v>1148</v>
      </c>
      <c r="M52" s="117">
        <v>1</v>
      </c>
      <c r="N52" s="115" t="s">
        <v>27</v>
      </c>
      <c r="O52" s="115" t="s">
        <v>26</v>
      </c>
      <c r="P52" s="79"/>
    </row>
    <row r="53" spans="1:16" s="7" customFormat="1" ht="24.75" customHeight="1" outlineLevel="1" x14ac:dyDescent="0.25">
      <c r="A53" s="144">
        <v>6</v>
      </c>
      <c r="B53" s="111" t="s">
        <v>2677</v>
      </c>
      <c r="C53" s="112" t="s">
        <v>31</v>
      </c>
      <c r="D53" s="110" t="s">
        <v>2689</v>
      </c>
      <c r="E53" s="145">
        <v>42522</v>
      </c>
      <c r="F53" s="145">
        <v>42719</v>
      </c>
      <c r="G53" s="160">
        <f t="shared" si="1"/>
        <v>6.5666666666666664</v>
      </c>
      <c r="H53" s="119" t="s">
        <v>2688</v>
      </c>
      <c r="I53" s="113" t="s">
        <v>453</v>
      </c>
      <c r="J53" s="113" t="s">
        <v>980</v>
      </c>
      <c r="K53" s="116">
        <v>807396300</v>
      </c>
      <c r="L53" s="115" t="s">
        <v>1148</v>
      </c>
      <c r="M53" s="117">
        <v>1</v>
      </c>
      <c r="N53" s="115" t="s">
        <v>27</v>
      </c>
      <c r="O53" s="115" t="s">
        <v>26</v>
      </c>
      <c r="P53" s="79"/>
    </row>
    <row r="54" spans="1:16" s="7" customFormat="1" ht="24.75" customHeight="1" outlineLevel="1" x14ac:dyDescent="0.25">
      <c r="A54" s="144">
        <v>7</v>
      </c>
      <c r="B54" s="111" t="s">
        <v>2677</v>
      </c>
      <c r="C54" s="112" t="s">
        <v>31</v>
      </c>
      <c r="D54" s="110" t="s">
        <v>2690</v>
      </c>
      <c r="E54" s="145">
        <v>42402</v>
      </c>
      <c r="F54" s="145">
        <v>42521</v>
      </c>
      <c r="G54" s="160">
        <f t="shared" si="1"/>
        <v>3.9666666666666668</v>
      </c>
      <c r="H54" s="114" t="s">
        <v>2691</v>
      </c>
      <c r="I54" s="113" t="s">
        <v>453</v>
      </c>
      <c r="J54" s="113" t="s">
        <v>980</v>
      </c>
      <c r="K54" s="118">
        <v>679788180</v>
      </c>
      <c r="L54" s="115" t="s">
        <v>1148</v>
      </c>
      <c r="M54" s="117">
        <v>1</v>
      </c>
      <c r="N54" s="115" t="s">
        <v>27</v>
      </c>
      <c r="O54" s="115" t="s">
        <v>26</v>
      </c>
      <c r="P54" s="79"/>
    </row>
    <row r="55" spans="1:16" s="7" customFormat="1" ht="24.75" customHeight="1" outlineLevel="1" x14ac:dyDescent="0.25">
      <c r="A55" s="144">
        <v>8</v>
      </c>
      <c r="B55" s="119"/>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43883</v>
      </c>
      <c r="F114" s="145">
        <v>44196</v>
      </c>
      <c r="G114" s="160">
        <f>IF(AND(E114&lt;&gt;"",F114&lt;&gt;""),((F114-E114)/30),"")</f>
        <v>10.433333333333334</v>
      </c>
      <c r="H114" s="122" t="s">
        <v>2692</v>
      </c>
      <c r="I114" s="121" t="s">
        <v>453</v>
      </c>
      <c r="J114" s="121" t="s">
        <v>980</v>
      </c>
      <c r="K114" s="123">
        <v>2930845194</v>
      </c>
      <c r="L114" s="100">
        <f>+IF(AND(K114&gt;0,O114="Ejecución"),(K114/877802)*Tabla28[[#This Row],[% participación]],IF(AND(K114&gt;0,O114&lt;&gt;"Ejecución"),"-",""))</f>
        <v>3338.8454275565559</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119112590.52</v>
      </c>
      <c r="F185" s="92"/>
      <c r="G185" s="93"/>
      <c r="H185" s="88"/>
      <c r="I185" s="90" t="s">
        <v>2627</v>
      </c>
      <c r="J185" s="166">
        <f>+SUM(M179:M183)</f>
        <v>0.02</v>
      </c>
      <c r="K185" s="202" t="s">
        <v>2628</v>
      </c>
      <c r="L185" s="202"/>
      <c r="M185" s="94">
        <f>+J185*(SUM(K20:K35))</f>
        <v>59556295.259999998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41757</v>
      </c>
      <c r="D193" s="5"/>
      <c r="E193" s="126">
        <v>802</v>
      </c>
      <c r="F193" s="5"/>
      <c r="G193" s="5"/>
      <c r="H193" s="147" t="s">
        <v>2694</v>
      </c>
      <c r="J193" s="5"/>
      <c r="K193" s="127">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2698</v>
      </c>
      <c r="L211" s="21"/>
      <c r="M211" s="21"/>
      <c r="N211" s="21"/>
      <c r="O211" s="8"/>
    </row>
    <row r="212" spans="1:15" x14ac:dyDescent="0.25">
      <c r="A212" s="9"/>
      <c r="B212" s="27" t="s">
        <v>2619</v>
      </c>
      <c r="C212" s="147" t="s">
        <v>2694</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2006/documentManagement/types"/>
    <ds:schemaRef ds:uri="a65d333d-5b59-4810-bc94-b80d9325abbc"/>
    <ds:schemaRef ds:uri="http://schemas.microsoft.com/office/2006/metadata/properties"/>
    <ds:schemaRef ds:uri="http://purl.org/dc/term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IEGSJ 2</cp:lastModifiedBy>
  <cp:lastPrinted>2020-11-20T15:12:35Z</cp:lastPrinted>
  <dcterms:created xsi:type="dcterms:W3CDTF">2020-10-14T21:57:42Z</dcterms:created>
  <dcterms:modified xsi:type="dcterms:W3CDTF">2020-12-29T03:07:57Z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