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20000017.0/"/>
    </mc:Choice>
  </mc:AlternateContent>
  <xr:revisionPtr revIDLastSave="0" documentId="13_ncr:1_{89103A62-3A1D-5044-8F15-004EC19194E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6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<sst xmlns="http://schemas.openxmlformats.org/spreadsheetml/2006/main" count="3187" uniqueCount="2725">
  <si>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</si>
  <si>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</si>
  <si>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</si>
  <si>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</si>
  <si>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</si>
  <si>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</si>
  <si>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</si>
  <si>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</si>
  <si>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</si>
  <si>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</si>
  <si>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</si>
  <si>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</si>
  <si>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</si>
  <si>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</si>
  <si>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</si>
  <si>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</si>
  <si>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</si>
  <si>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</si>
  <si>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</si>
  <si>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</si>
  <si>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</si>
  <si>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</si>
  <si>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</si>
  <si>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</si>
  <si>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</si>
  <si>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</si>
  <si>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</si>
  <si>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</si>
  <si>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</si>
  <si>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</si>
  <si>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</si>
  <si>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</si>
  <si>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</si>
  <si>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</si>
  <si>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</si>
  <si>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</si>
  <si>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</si>
  <si>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</si>
  <si>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</si>
  <si>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</si>
  <si>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</si>
  <si>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</si>
  <si>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</si>
  <si>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</si>
  <si>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</si>
  <si>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</si>
  <si>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</si>
  <si>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</si>
  <si>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</si>
  <si>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</si>
  <si>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</si>
  <si>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</si>
  <si>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</si>
  <si>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</si>
  <si>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</si>
  <si>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</si>
  <si>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</si>
  <si>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</si>
  <si>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</si>
  <si>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</si>
  <si>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</si>
  <si>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</si>
  <si>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</si>
  <si>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</si>
  <si>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</si>
  <si>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</si>
  <si>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</si>
  <si>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</si>
  <si>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</si>
  <si>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</si>
  <si>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</si>
  <si>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</si>
  <si>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</si>
  <si>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</si>
  <si>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</si>
  <si>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</si>
  <si>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</si>
  <si>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</si>
  <si>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</si>
  <si>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</si>
  <si>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</si>
  <si>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</si>
  <si>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</si>
  <si>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</si>
  <si>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</si>
  <si>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</si>
  <si>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</si>
  <si>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</si>
  <si>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</si>
  <si>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</si>
  <si>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</si>
  <si>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</si>
  <si>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</si>
  <si>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</si>
  <si>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</si>
  <si>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</si>
  <si>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</si>
  <si>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</si>
  <si>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</si>
  <si>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</si>
  <si>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</si>
  <si>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</si>
  <si>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</si>
  <si>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</si>
  <si>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</si>
  <si>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</si>
  <si>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</si>
  <si>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</si>
  <si>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</si>
  <si>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</si>
  <si>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</si>
  <si>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</si>
  <si>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</si>
  <si>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</si>
  <si>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</si>
  <si>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</si>
  <si>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</si>
  <si>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</si>
  <si>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</si>
  <si>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</si>
  <si>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</si>
  <si>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</si>
  <si>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</si>
  <si>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</si>
  <si>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</si>
  <si>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</si>
  <si>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</si>
  <si>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</si>
  <si>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</si>
  <si>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</si>
  <si>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</si>
  <si>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</si>
  <si>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</si>
  <si>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</si>
  <si>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</si>
  <si>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</si>
  <si>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</si>
  <si>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</si>
  <si>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</si>
  <si>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</si>
  <si>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</si>
  <si>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</si>
  <si>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</si>
  <si>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</si>
  <si>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</si>
  <si>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</si>
  <si>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</si>
  <si>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</si>
  <si>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</si>
  <si>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</si>
  <si>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</si>
  <si>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</si>
  <si>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</si>
  <si>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</si>
  <si>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</si>
  <si>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</si>
  <si>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</si>
  <si>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</si>
  <si>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</si>
  <si>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</si>
  <si>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</si>
  <si>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</si>
  <si>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</si>
  <si>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</si>
  <si>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</si>
  <si>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</si>
  <si>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</si>
  <si>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</si>
  <si>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</si>
  <si>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</si>
  <si>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</si>
  <si>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</si>
  <si>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</si>
  <si>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</si>
  <si>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</si>
  <si>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</si>
  <si>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</si>
  <si>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</si>
  <si>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</si>
  <si>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</si>
  <si>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</si>
  <si>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</si>
  <si>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</si>
  <si>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</si>
  <si>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</si>
  <si>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</si>
  <si>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</si>
  <si>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</si>
  <si>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</si>
  <si>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</si>
  <si>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</si>
  <si>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</si>
  <si>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</si>
  <si>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</si>
  <si>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</si>
  <si>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</si>
  <si>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</si>
  <si>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</si>
  <si>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</si>
  <si>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</si>
  <si>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</si>
  <si>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</si>
  <si>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</si>
  <si>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</si>
  <si>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</si>
  <si>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</si>
  <si>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</si>
  <si>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</si>
  <si>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</si>
  <si>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</si>
  <si>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</si>
  <si>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</si>
  <si>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</si>
  <si>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</si>
  <si>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</si>
  <si>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</si>
  <si>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</si>
  <si>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</si>
  <si>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</si>
  <si>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</si>
  <si>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</si>
  <si>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</si>
  <si>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</si>
  <si>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</si>
  <si>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</si>
  <si>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</si>
  <si>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</si>
  <si>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</si>
  <si>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</si>
  <si>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</si>
  <si>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</si>
  <si>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</si>
  <si>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</si>
  <si>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</si>
  <si>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</si>
  <si>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</si>
  <si>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</si>
  <si>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</si>
  <si>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</si>
  <si>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</si>
  <si>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</si>
  <si>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</si>
  <si>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</si>
  <si>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</si>
  <si>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</si>
  <si>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</si>
  <si>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</si>
  <si>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</si>
  <si>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</si>
  <si>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</si>
  <si>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</si>
  <si>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</si>
  <si>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</si>
  <si>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</si>
  <si>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</si>
  <si>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</si>
  <si>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</si>
  <si>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</si>
  <si>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</si>
  <si>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</si>
  <si>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</si>
  <si>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</si>
  <si>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</si>
  <si>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</si>
  <si>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</si>
  <si>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</si>
  <si>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</si>
  <si>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</si>
  <si>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</si>
  <si>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</si>
  <si>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</si>
  <si>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</si>
  <si>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</si>
  <si>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</si>
  <si>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</si>
  <si>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</si>
  <si>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</si>
  <si>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</si>
  <si>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</si>
  <si>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</si>
  <si>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</si>
  <si>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</si>
  <si>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</si>
  <si>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</si>
  <si>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</si>
  <si>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</si>
  <si>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</si>
  <si>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</si>
  <si>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</si>
  <si>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</si>
  <si>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</si>
  <si>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</si>
  <si>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</si>
  <si>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</si>
  <si>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</si>
  <si>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</si>
  <si>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</si>
  <si>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</si>
  <si>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</si>
  <si>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</si>
  <si>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</si>
  <si>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</si>
  <si>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</si>
  <si>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</si>
  <si>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</si>
  <si>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</si>
  <si>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</si>
  <si>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</si>
  <si>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</si>
  <si>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</si>
  <si>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</si>
  <si>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</si>
  <si>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</si>
  <si>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</si>
  <si>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</si>
  <si>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</si>
  <si>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</si>
  <si>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</si>
  <si>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</si>
  <si>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</si>
  <si>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</si>
  <si>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</si>
  <si>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</si>
  <si>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</si>
  <si>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</si>
  <si>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</si>
  <si>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</si>
  <si>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</si>
  <si>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</si>
  <si>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</si>
  <si>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</si>
  <si>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</si>
  <si>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</si>
  <si>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</si>
  <si>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</si>
  <si>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</si>
  <si>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</si>
  <si>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</si>
  <si>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</si>
  <si>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</si>
  <si>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</si>
  <si>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</si>
  <si>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</si>
  <si>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</si>
  <si>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</si>
  <si>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</si>
  <si>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</si>
  <si>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</si>
  <si>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</si>
  <si>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</si>
  <si>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</si>
  <si>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</si>
  <si>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</si>
  <si>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</si>
  <si>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</si>
  <si>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</si>
  <si>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</si>
  <si>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</si>
  <si>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</si>
  <si>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</si>
  <si>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</si>
  <si>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</si>
  <si>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</si>
  <si>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</si>
  <si>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</si>
  <si>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</si>
  <si>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</si>
  <si>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</si>
  <si>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</si>
  <si>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</si>
  <si>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</si>
  <si>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</si>
  <si>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</si>
  <si>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</si>
  <si>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</si>
  <si>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</si>
  <si>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</si>
  <si>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</si>
  <si>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</si>
  <si>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</si>
  <si>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</si>
  <si>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</si>
  <si>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</si>
  <si>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</si>
  <si>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</si>
  <si>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</si>
  <si>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</si>
  <si>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</si>
  <si>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</si>
  <si>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</si>
  <si>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</si>
  <si>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</si>
  <si>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</si>
  <si>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</si>
  <si>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</si>
  <si>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</si>
  <si>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</si>
  <si>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</si>
  <si>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</si>
  <si>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</si>
  <si>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</si>
  <si>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</si>
  <si>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</si>
  <si>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</si>
  <si>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</si>
  <si>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</si>
  <si>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</si>
  <si>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</si>
  <si>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</si>
  <si>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</si>
  <si>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</si>
  <si>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</si>
  <si>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</si>
  <si>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</si>
  <si>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</si>
  <si>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</si>
  <si>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</si>
  <si>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</si>
  <si>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</si>
  <si>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</si>
  <si>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</si>
  <si>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</si>
  <si>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</si>
  <si>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</si>
  <si>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</si>
  <si>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</si>
  <si>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</si>
  <si>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</si>
  <si>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</si>
  <si>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</si>
  <si>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</si>
  <si>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</si>
  <si>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</si>
  <si>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</si>
  <si>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</si>
  <si>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</si>
  <si>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</si>
  <si>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</si>
  <si>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</si>
  <si>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</si>
  <si>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</si>
  <si>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</si>
  <si>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</si>
  <si>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</si>
  <si>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</si>
  <si>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</si>
  <si>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</si>
  <si>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</si>
  <si>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</si>
  <si>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</si>
  <si>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</si>
  <si>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</si>
  <si>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</si>
  <si>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</si>
  <si>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</si>
  <si>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</si>
  <si>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</si>
  <si>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</si>
  <si>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</si>
  <si>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</si>
  <si>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</si>
  <si>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</si>
  <si>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</si>
  <si>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</si>
  <si>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</si>
  <si>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</si>
  <si>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</si>
  <si>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</si>
  <si>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</si>
  <si>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</si>
  <si>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</si>
  <si>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</si>
  <si>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</si>
  <si>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</si>
  <si>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</si>
  <si>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</si>
  <si>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</si>
  <si>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</si>
  <si>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</si>
  <si>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</si>
  <si>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</si>
  <si>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</si>
  <si>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</si>
  <si>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</si>
  <si>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</si>
  <si>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</si>
  <si>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</si>
  <si>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</si>
  <si>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</si>
  <si>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</si>
  <si>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</si>
  <si>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</si>
  <si>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</si>
  <si>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</si>
  <si>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</si>
  <si>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</si>
  <si>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</si>
  <si>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</si>
  <si>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</si>
  <si>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</si>
  <si>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</si>
  <si>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</si>
  <si>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</si>
  <si>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</si>
  <si>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</si>
  <si>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</si>
  <si>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</si>
  <si>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</si>
  <si>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</si>
  <si>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</si>
  <si>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</si>
  <si>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</si>
  <si>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</si>
  <si>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</si>
  <si>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</si>
  <si>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</si>
  <si>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</si>
  <si>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</si>
  <si>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</si>
  <si>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</si>
  <si>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</si>
  <si>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</si>
  <si>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</si>
  <si>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</si>
  <si>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</si>
  <si>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</si>
  <si>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</si>
  <si>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</si>
  <si>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</si>
  <si>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</si>
  <si>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</si>
  <si>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</si>
  <si>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</si>
  <si>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</si>
  <si>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</si>
  <si>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</si>
  <si>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</si>
  <si>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</si>
  <si>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</si>
  <si>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</si>
  <si>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</si>
  <si>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</si>
  <si>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</si>
  <si>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</si>
  <si>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</si>
  <si>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</si>
  <si>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</si>
  <si>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</si>
  <si>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</si>
  <si>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</si>
  <si>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</si>
  <si>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</si>
  <si>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</si>
  <si>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</si>
  <si>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</si>
  <si>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</si>
  <si>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</si>
  <si>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</si>
  <si>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</si>
  <si>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</si>
  <si>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</si>
  <si>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</si>
  <si>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</si>
  <si>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</si>
  <si>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</si>
  <si>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</si>
  <si>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</si>
  <si>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</si>
  <si>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</si>
  <si>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</si>
  <si>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</si>
  <si>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</si>
  <si>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</si>
  <si>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</si>
  <si>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</si>
  <si>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</si>
  <si>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</si>
  <si>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</si>
  <si>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</si>
  <si>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</si>
  <si>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</si>
  <si>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</si>
  <si>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</si>
  <si>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</si>
  <si>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</si>
  <si>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</si>
  <si>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</si>
  <si>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</si>
  <si>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</si>
  <si>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</si>
  <si>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</si>
  <si>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</si>
  <si>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</si>
  <si>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</si>
  <si>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</si>
  <si>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</si>
  <si>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</si>
  <si>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</si>
  <si>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</si>
  <si>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</si>
  <si>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</si>
  <si>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</si>
  <si>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</si>
  <si>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</si>
  <si>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</si>
  <si>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</si>
  <si>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</si>
  <si>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</si>
  <si>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</si>
  <si>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</si>
  <si>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</si>
  <si>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</si>
  <si>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</si>
  <si>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</si>
  <si>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</si>
  <si>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</si>
  <si>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</si>
  <si>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</si>
  <si>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</si>
  <si>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</si>
  <si>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</si>
  <si>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</si>
  <si>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</si>
  <si>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</si>
  <si>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</si>
  <si>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</si>
  <si>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</si>
  <si>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</si>
  <si>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</si>
  <si>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</si>
  <si>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</si>
  <si>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</si>
  <si>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</si>
  <si>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</si>
  <si>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</si>
  <si>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</si>
  <si>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</si>
  <si>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</si>
  <si>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</si>
  <si>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</si>
  <si>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</si>
  <si>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</si>
  <si>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</si>
  <si>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</si>
  <si>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</si>
  <si>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</si>
  <si>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</si>
  <si>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</si>
  <si>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</si>
  <si>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</si>
  <si>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</si>
  <si>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</si>
  <si>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</si>
  <si>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</si>
  <si>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</si>
  <si>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</si>
  <si>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</si>
  <si>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</si>
  <si>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</si>
  <si>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</si>
  <si>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</si>
  <si>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</si>
  <si>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</si>
  <si>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</si>
  <si>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</si>
  <si>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</si>
  <si>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</si>
  <si>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</si>
  <si>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</si>
  <si>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</si>
  <si>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</si>
  <si>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</si>
  <si>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</si>
  <si>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</si>
  <si>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</si>
  <si>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</si>
  <si>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</si>
  <si>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</si>
  <si>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</si>
  <si>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</si>
  <si>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</si>
  <si>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</si>
  <si>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</si>
  <si>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</si>
  <si>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</si>
  <si>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</si>
  <si>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</si>
  <si>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</si>
  <si>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</si>
  <si>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</si>
  <si>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</si>
  <si>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</si>
  <si>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</si>
  <si>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</si>
  <si>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</si>
  <si>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</si>
  <si>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</si>
  <si>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</si>
  <si>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</si>
  <si>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</si>
  <si>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</si>
  <si>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</si>
  <si>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</si>
  <si>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</si>
  <si>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</si>
  <si>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</si>
  <si>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</si>
  <si>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</si>
  <si>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</si>
  <si>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</si>
  <si>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</si>
  <si>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</si>
  <si>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</si>
  <si>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</si>
  <si>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</si>
  <si>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</si>
  <si>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</si>
  <si>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</si>
  <si>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</si>
  <si>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</si>
  <si>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</si>
  <si>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</si>
  <si>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</si>
  <si>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</si>
  <si>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</si>
  <si>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</si>
  <si>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</si>
  <si>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</si>
  <si>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</si>
  <si>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</si>
  <si>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</si>
  <si>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</si>
  <si>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</si>
  <si>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</si>
  <si>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</si>
  <si>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</si>
  <si>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</si>
  <si>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</si>
  <si>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</si>
  <si>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</si>
  <si>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</si>
  <si>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</si>
  <si>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</si>
  <si>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</si>
  <si>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</si>
  <si>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</si>
  <si>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</si>
  <si>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</si>
  <si>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</si>
  <si>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</si>
  <si>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</si>
  <si>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</si>
  <si>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</si>
  <si>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</si>
  <si>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</si>
  <si>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</si>
  <si>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</si>
  <si>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</si>
  <si>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</si>
  <si>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</si>
  <si>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</si>
  <si>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</si>
  <si>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</si>
  <si>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</si>
  <si>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</si>
  <si>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</si>
  <si>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</si>
  <si>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</si>
  <si>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</si>
  <si>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</si>
  <si>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</si>
  <si>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</si>
  <si>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</si>
  <si>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</si>
  <si>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</si>
  <si>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</si>
  <si>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</si>
  <si>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</si>
  <si>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</si>
  <si>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</si>
  <si>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</si>
  <si>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</si>
  <si>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</si>
  <si>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</si>
  <si>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</si>
  <si>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</si>
  <si>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</si>
  <si>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</si>
  <si>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</si>
  <si>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</si>
  <si>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</si>
  <si>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</si>
  <si>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</si>
  <si>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</si>
  <si>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</si>
  <si>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</si>
  <si>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</si>
  <si>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</si>
  <si>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</si>
  <si>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</si>
  <si>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</si>
  <si>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</si>
  <si>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</si>
  <si>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</si>
  <si>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</si>
  <si>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</si>
  <si>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</si>
  <si>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</si>
  <si>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</si>
  <si>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</si>
  <si>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</si>
  <si>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</si>
  <si>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</si>
  <si>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</si>
  <si>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</si>
  <si>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</si>
  <si>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</si>
  <si>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</si>
  <si>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</si>
  <si>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</si>
  <si>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</si>
  <si>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</si>
  <si>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</si>
  <si>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</si>
  <si>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</si>
  <si>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</si>
  <si>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</si>
  <si>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</si>
  <si>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</si>
  <si>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</si>
  <si>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</si>
  <si>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</si>
  <si>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</si>
  <si>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</si>
  <si>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</si>
  <si>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</si>
  <si>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</si>
  <si>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</si>
  <si>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</si>
  <si>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</si>
  <si>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</si>
  <si>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</si>
  <si>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</si>
  <si>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</si>
  <si>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</si>
  <si>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</si>
  <si>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</si>
  <si>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</si>
  <si>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</si>
  <si>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</si>
  <si>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</si>
  <si>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</si>
  <si>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</si>
  <si>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</si>
  <si>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</si>
  <si>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</si>
  <si>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</si>
  <si>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</si>
  <si>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</si>
  <si>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</si>
  <si>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</si>
  <si>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</si>
  <si>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</si>
  <si>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</si>
  <si>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</si>
  <si>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</si>
  <si>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</si>
  <si>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</si>
  <si>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</si>
  <si>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</si>
  <si>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</si>
  <si>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</si>
  <si>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</si>
  <si>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</si>
  <si>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</si>
  <si>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</si>
  <si>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</si>
  <si>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</si>
  <si>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</si>
  <si>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</si>
  <si>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</si>
  <si>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</si>
  <si>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</si>
  <si>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</si>
  <si>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</si>
  <si>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</si>
  <si>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</si>
  <si>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</si>
  <si>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</si>
  <si>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</si>
  <si>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</si>
  <si>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</si>
  <si>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</si>
  <si>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</si>
  <si>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</si>
  <si>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</si>
  <si>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</si>
  <si>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</si>
  <si>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</si>
  <si>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</si>
  <si>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</si>
  <si>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</si>
  <si>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</si>
  <si>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</si>
  <si>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</si>
  <si>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</si>
  <si>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</si>
  <si>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</si>
  <si>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</si>
  <si>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</si>
  <si>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</si>
  <si>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</si>
  <si>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</si>
  <si>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</si>
  <si>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</si>
  <si>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</si>
  <si>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</si>
  <si>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</si>
  <si>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</si>
  <si>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</si>
  <si>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</si>
  <si>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</si>
  <si>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</si>
  <si>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</si>
  <si>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</si>
  <si>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</si>
  <si>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</si>
  <si>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</si>
  <si>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</si>
  <si>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</si>
  <si>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</si>
  <si>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</si>
  <si>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</si>
  <si>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</si>
  <si>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</si>
  <si>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</si>
  <si>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</si>
  <si>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</si>
  <si>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</si>
  <si>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</si>
  <si>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</si>
  <si>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</si>
  <si>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</si>
  <si>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</si>
  <si>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</si>
  <si>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</si>
  <si>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</si>
  <si>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</si>
  <si>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</si>
  <si>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</si>
  <si>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</si>
  <si>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</si>
  <si>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</si>
  <si>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</si>
  <si>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</si>
  <si>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</si>
  <si>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</si>
  <si>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</si>
  <si>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</si>
  <si>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</si>
  <si>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</si>
  <si>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</si>
  <si>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</si>
  <si>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</si>
  <si>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</si>
  <si>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</si>
  <si>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</si>
  <si>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</si>
  <si>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</si>
  <si>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</si>
  <si>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</si>
  <si>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</si>
  <si>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</si>
  <si>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</si>
  <si>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</si>
  <si>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</si>
  <si>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</si>
  <si>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</si>
  <si>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</si>
  <si>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</si>
  <si>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</si>
  <si>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</si>
  <si>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</si>
  <si>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</si>
  <si>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</si>
  <si>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</si>
  <si>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</si>
  <si>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</si>
  <si>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</si>
  <si>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</si>
  <si>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</si>
  <si>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</si>
  <si>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</si>
  <si>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</si>
  <si>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</si>
  <si>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</si>
  <si>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</si>
  <si>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</si>
  <si>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</si>
  <si>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</si>
  <si>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</si>
  <si>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</si>
  <si>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</si>
  <si>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</si>
  <si>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</si>
  <si>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</si>
  <si>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</si>
  <si>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</si>
  <si>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</si>
  <si>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</si>
  <si>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</si>
  <si>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</si>
  <si>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</si>
  <si>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</si>
  <si>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</si>
  <si>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</si>
  <si>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</si>
  <si>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</si>
  <si>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</si>
  <si>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</si>
  <si>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</si>
  <si>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</si>
  <si>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</si>
  <si>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</si>
  <si>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</si>
  <si>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</si>
  <si>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</si>
  <si>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</si>
  <si>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</si>
  <si>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</si>
  <si>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</si>
  <si>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</si>
  <si>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</si>
  <si>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</si>
  <si>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</si>
  <si>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</si>
  <si>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</si>
  <si>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</si>
  <si>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</si>
  <si>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</si>
  <si>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</si>
  <si>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</si>
  <si>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</si>
  <si>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</si>
  <si>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</si>
  <si>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</si>
  <si>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</si>
  <si>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</si>
  <si>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</si>
  <si>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</si>
  <si>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</si>
  <si>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</si>
  <si>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</si>
  <si>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</si>
  <si>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</si>
  <si>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</si>
  <si>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</si>
  <si>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</si>
  <si>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</si>
  <si>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</si>
  <si>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</si>
  <si>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</si>
  <si>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</si>
  <si>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</si>
  <si>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</si>
  <si>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</si>
  <si>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</si>
  <si>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</si>
  <si>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</si>
  <si>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</si>
  <si>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</si>
  <si>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</si>
  <si>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</si>
  <si>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</si>
  <si>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</si>
  <si>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</si>
  <si>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</si>
  <si>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</si>
  <si>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</si>
  <si>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</si>
  <si>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</si>
  <si>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</si>
  <si>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</si>
  <si>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</si>
  <si>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</si>
  <si>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</si>
  <si>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</si>
  <si>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</si>
  <si>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</si>
  <si>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</si>
  <si>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</si>
  <si>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</si>
  <si>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</si>
  <si>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</si>
  <si>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</si>
  <si>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</si>
  <si>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</si>
  <si>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</si>
  <si>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</si>
  <si>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</si>
  <si>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</si>
  <si>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</si>
  <si>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</si>
  <si>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</si>
  <si>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</si>
  <si>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</si>
  <si>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</si>
  <si>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</si>
  <si>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</si>
  <si>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</si>
  <si>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</si>
  <si>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</si>
  <si>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</si>
  <si>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</si>
  <si>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</si>
  <si>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</si>
  <si>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</si>
  <si>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</si>
  <si>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</si>
  <si>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</si>
  <si>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</si>
  <si>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</si>
  <si>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</si>
  <si>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</si>
  <si>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</si>
  <si>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</si>
  <si>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</si>
  <si>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</si>
  <si>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</si>
  <si>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</si>
  <si>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</si>
  <si>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</si>
  <si>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</si>
  <si>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</si>
  <si>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</si>
  <si>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</si>
  <si>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</si>
  <si>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</si>
  <si>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</si>
  <si>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</si>
  <si>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</si>
  <si>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</si>
  <si>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</si>
  <si>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</si>
  <si>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</si>
  <si>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</si>
  <si>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</si>
  <si>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</si>
  <si>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</si>
  <si>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</si>
  <si>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</si>
  <si>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</si>
  <si>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</si>
  <si>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</si>
  <si>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</si>
  <si>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</si>
  <si>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</si>
  <si>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</si>
  <si>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</si>
  <si>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</si>
  <si>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</si>
  <si>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</si>
  <si>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</si>
  <si>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</si>
  <si>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</si>
  <si>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</si>
  <si>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</si>
  <si>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</si>
  <si>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</si>
  <si>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</si>
  <si>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</si>
  <si>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</si>
  <si>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</si>
  <si>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</si>
  <si>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</si>
  <si>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</si>
  <si>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</si>
  <si>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</si>
  <si>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</si>
  <si>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</si>
  <si>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</si>
  <si>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</si>
  <si>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</si>
  <si>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</si>
  <si>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</si>
  <si>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</si>
  <si>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</si>
  <si>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</si>
  <si>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</si>
  <si>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</si>
  <si>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</si>
  <si>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</si>
  <si>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</si>
  <si>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</si>
  <si>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</si>
  <si>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</si>
  <si>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</si>
  <si>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</si>
  <si>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</si>
  <si>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</si>
  <si>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</si>
  <si>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</si>
  <si>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</si>
  <si>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</si>
  <si>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</si>
  <si>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</si>
  <si>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</si>
  <si>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</si>
  <si>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</si>
  <si>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</si>
  <si>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</si>
  <si>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</si>
  <si>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</si>
  <si>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</si>
  <si>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</si>
  <si>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</si>
  <si>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</si>
  <si>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</si>
  <si>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</si>
  <si>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</si>
  <si>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</si>
  <si>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</si>
  <si>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</si>
  <si>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</si>
  <si>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</si>
  <si>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</si>
  <si>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</si>
  <si>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</si>
  <si>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</si>
  <si>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</si>
  <si>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</si>
  <si>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</si>
  <si>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</si>
  <si>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</si>
  <si>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</si>
  <si>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</si>
  <si>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</si>
  <si>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</si>
  <si>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</si>
  <si>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</si>
  <si>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</si>
  <si>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</si>
  <si>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</si>
  <si>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</si>
  <si>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</si>
  <si>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</si>
  <si>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</si>
  <si>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</si>
  <si>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</si>
  <si>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</si>
  <si>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</si>
  <si>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</si>
  <si>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</si>
  <si>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</si>
  <si>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</si>
  <si>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</si>
  <si>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</si>
  <si>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</si>
  <si>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</si>
  <si>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</si>
  <si>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</si>
  <si>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</si>
  <si>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</si>
  <si>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</si>
  <si>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</si>
  <si>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</si>
  <si>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</si>
  <si>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</si>
  <si>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</si>
  <si>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</si>
  <si>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</si>
  <si>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</si>
  <si>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</si>
  <si>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</si>
  <si>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</si>
  <si>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</si>
  <si>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</si>
  <si>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</si>
  <si>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</si>
  <si>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</si>
  <si>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</si>
  <si>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</si>
  <si>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</si>
  <si>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</si>
  <si>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</si>
  <si>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</si>
  <si>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</si>
  <si>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</si>
  <si>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</si>
  <si>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</si>
  <si>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</si>
  <si>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</si>
  <si>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</si>
  <si>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</si>
  <si>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</si>
  <si>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</si>
  <si>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</si>
  <si>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</si>
  <si>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</si>
  <si>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</si>
  <si>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</si>
  <si>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</si>
  <si>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</si>
  <si>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</si>
  <si>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</si>
  <si>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</si>
  <si>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</si>
  <si>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</si>
  <si>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</si>
  <si>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</si>
  <si>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</si>
  <si>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</si>
  <si>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</si>
  <si>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</si>
  <si>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</si>
  <si>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</si>
  <si>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</si>
  <si>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</si>
  <si>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</si>
  <si>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</si>
  <si>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</si>
  <si>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</si>
  <si>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</si>
  <si>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</si>
  <si>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</si>
  <si>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</si>
  <si>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</si>
  <si>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</si>
  <si>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</si>
  <si>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</si>
  <si>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</si>
  <si>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</si>
  <si>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</si>
  <si>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</si>
  <si>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</si>
  <si>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</si>
  <si>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</si>
  <si>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</si>
  <si>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</si>
  <si>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</si>
  <si>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</si>
  <si>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</si>
  <si>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</si>
  <si>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</si>
  <si>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</si>
  <si>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</si>
  <si>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</si>
  <si>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</si>
  <si>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</si>
  <si>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</si>
  <si>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</si>
  <si>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</si>
  <si>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</si>
  <si>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</si>
  <si>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</si>
  <si>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</si>
  <si>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</si>
  <si>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</si>
  <si>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</si>
  <si>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</si>
  <si>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</si>
  <si>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</si>
  <si>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</si>
  <si>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</si>
  <si>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</si>
  <si>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</si>
  <si>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</si>
  <si>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</si>
  <si>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</si>
  <si>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</si>
  <si>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</si>
  <si>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</si>
  <si>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</si>
  <si>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</si>
  <si>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</si>
  <si>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</si>
  <si>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</si>
  <si>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</si>
  <si>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</si>
  <si>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</si>
  <si>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</si>
  <si>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</si>
  <si>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</si>
  <si>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</si>
  <si>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</si>
  <si>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</si>
  <si>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</si>
  <si>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</si>
  <si>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</si>
  <si>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</si>
  <si>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</si>
  <si>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</si>
  <si>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</si>
  <si>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</si>
  <si>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</si>
  <si>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</si>
  <si>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</si>
  <si>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</si>
  <si>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</si>
  <si>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</si>
  <si>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</si>
  <si>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</si>
  <si>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</si>
  <si>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</si>
  <si>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</si>
  <si>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</si>
  <si>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</si>
  <si>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</si>
  <si>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</si>
  <si>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</si>
  <si>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</si>
  <si>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</si>
  <si>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</si>
  <si>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</si>
  <si>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</si>
  <si>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</si>
  <si>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</si>
  <si>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</si>
  <si>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</si>
  <si>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</si>
  <si>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</si>
  <si>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</si>
  <si>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</si>
  <si>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</si>
  <si>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</si>
  <si>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</si>
  <si>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</si>
  <si>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</si>
  <si>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</si>
  <si>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</si>
  <si>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</si>
  <si>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</si>
  <si>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</si>
  <si>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</si>
  <si>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</si>
  <si>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</si>
  <si>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</si>
  <si>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</si>
  <si>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</si>
  <si>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</si>
  <si>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</si>
  <si>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</si>
  <si>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</si>
  <si>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</si>
  <si>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</si>
  <si>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</si>
  <si>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</si>
  <si>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</si>
  <si>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</si>
  <si>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</si>
  <si>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</si>
  <si>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</si>
  <si>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</si>
  <si>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</si>
  <si>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</si>
  <si>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</si>
  <si>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</si>
  <si>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</si>
  <si>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</si>
  <si>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</si>
  <si>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</si>
  <si>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</si>
  <si>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</si>
  <si>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</si>
  <si>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</si>
  <si>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</si>
  <si>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</si>
  <si>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</si>
  <si>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</si>
  <si>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</si>
  <si>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</si>
  <si>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</si>
  <si>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</si>
  <si>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</si>
  <si>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</si>
  <si>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</si>
  <si>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</si>
  <si>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</si>
  <si>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</si>
  <si>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</si>
  <si>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</si>
  <si>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</si>
  <si>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</si>
  <si>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</si>
  <si>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</si>
  <si>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</si>
  <si>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</si>
  <si>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</si>
  <si>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</si>
  <si>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</si>
  <si>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</si>
  <si>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</si>
  <si>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</si>
  <si>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</si>
  <si>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</si>
  <si>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</si>
  <si>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</si>
  <si>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</si>
  <si>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</si>
  <si>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</si>
  <si>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</si>
  <si>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</si>
  <si>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</si>
  <si>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</si>
  <si>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</si>
  <si>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</si>
  <si>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</si>
  <si>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</si>
  <si>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</si>
  <si>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</si>
  <si>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</si>
  <si>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</si>
  <si>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</si>
  <si>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</si>
  <si>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</si>
  <si>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</si>
  <si>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</si>
  <si>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</si>
  <si>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</si>
  <si>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</si>
  <si>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</si>
  <si>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</si>
  <si>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</si>
  <si>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</si>
  <si>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</si>
  <si>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</si>
  <si>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</si>
  <si>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</si>
  <si>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</si>
  <si>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</si>
  <si>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</si>
  <si>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</si>
  <si>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</si>
  <si>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</si>
  <si>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</si>
  <si>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</si>
  <si>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</si>
  <si>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</si>
  <si>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</si>
  <si>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</si>
  <si>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</si>
  <si>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</si>
  <si>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</si>
  <si>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</si>
  <si>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</si>
  <si>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</si>
  <si>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</si>
  <si>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</si>
  <si>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</si>
  <si>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</si>
  <si>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</si>
  <si>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</si>
  <si>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</si>
  <si>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</si>
  <si>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</si>
  <si>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</si>
  <si>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</si>
  <si>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</si>
  <si>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</si>
  <si>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</si>
  <si>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</si>
  <si>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</si>
  <si>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</si>
  <si>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</si>
  <si>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</si>
  <si>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</si>
  <si>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</si>
  <si>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</si>
  <si>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</si>
  <si>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</si>
  <si>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</si>
  <si>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</si>
  <si>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</si>
  <si>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</si>
  <si>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</si>
  <si>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</si>
  <si>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</si>
  <si>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</si>
  <si>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</si>
  <si>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</si>
  <si>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</si>
  <si>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</si>
  <si>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</si>
  <si>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</si>
  <si>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</si>
  <si>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</si>
  <si>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</si>
  <si>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</si>
  <si>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</si>
  <si>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</si>
  <si>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</si>
  <si>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</si>
  <si>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</si>
  <si>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</si>
  <si>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</si>
  <si>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</si>
  <si>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</si>
  <si>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</si>
  <si>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</si>
  <si>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</si>
  <si>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</si>
  <si>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</si>
  <si>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</si>
  <si>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</si>
  <si>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</si>
  <si>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</si>
  <si>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</si>
  <si>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</si>
  <si>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</si>
  <si>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</si>
  <si>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</si>
  <si>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</si>
  <si>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</si>
  <si>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</si>
  <si>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</si>
  <si>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</si>
  <si>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</si>
  <si>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</si>
  <si>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</si>
  <si>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</si>
  <si>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</si>
  <si>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</si>
  <si>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</si>
  <si>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</si>
  <si>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</si>
  <si>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</si>
  <si>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</si>
  <si>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</si>
  <si>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</si>
  <si>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</si>
  <si>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</si>
  <si>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</si>
  <si>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</si>
  <si>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</si>
  <si>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</si>
  <si>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</si>
  <si>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</si>
  <si>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</si>
  <si>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</si>
  <si>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</si>
  <si>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</si>
  <si>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</si>
  <si>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</si>
  <si>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</si>
  <si>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</si>
  <si>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</si>
  <si>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</si>
  <si>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</si>
  <si>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</si>
  <si>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</si>
  <si>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</si>
  <si>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</si>
  <si>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</si>
  <si>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</si>
  <si>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</si>
  <si>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</si>
  <si>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</si>
  <si>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</si>
  <si>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</si>
  <si>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</si>
  <si>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</si>
  <si>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</si>
  <si>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</si>
  <si>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</si>
  <si>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</si>
  <si>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</si>
  <si>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</si>
  <si>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</si>
  <si>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</si>
  <si>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</si>
  <si>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</si>
  <si>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</si>
  <si>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</si>
  <si>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</si>
  <si>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</si>
  <si>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</si>
  <si>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</si>
  <si>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</si>
  <si>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</si>
  <si>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</si>
  <si>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</si>
  <si>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</si>
  <si>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</si>
  <si>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</si>
  <si>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</si>
  <si>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</si>
  <si>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</si>
  <si>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</si>
  <si>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</si>
  <si>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</si>
  <si>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</si>
  <si>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</si>
  <si>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</si>
  <si>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</si>
  <si>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</si>
  <si>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</si>
  <si>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</si>
  <si>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</si>
  <si>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</si>
  <si>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</si>
  <si>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</si>
  <si>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</si>
  <si>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</si>
  <si>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</si>
  <si>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</si>
  <si>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</si>
  <si>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</si>
  <si>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</si>
  <si>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</si>
  <si>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</si>
  <si>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</si>
  <si>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</si>
  <si>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</si>
  <si>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</si>
  <si>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</si>
  <si>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</si>
  <si>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</si>
  <si>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</si>
  <si>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</si>
  <si>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</si>
  <si>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</si>
  <si>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</si>
  <si>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</si>
  <si>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</si>
  <si>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</si>
  <si>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</si>
  <si>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</si>
  <si>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</si>
  <si>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</si>
  <si>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</si>
  <si>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</si>
  <si>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</si>
  <si>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</si>
  <si>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</si>
  <si>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</si>
  <si>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</si>
  <si>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</si>
  <si>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</si>
  <si>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</si>
  <si>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</si>
  <si>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</si>
  <si>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</si>
  <si>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</si>
  <si>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</si>
  <si>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</si>
  <si>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</si>
  <si>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</si>
  <si>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</si>
  <si>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</si>
  <si>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</si>
  <si>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</si>
  <si>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</si>
  <si>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</si>
  <si>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</si>
  <si>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</si>
  <si>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</si>
  <si>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</si>
  <si>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</si>
  <si>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</si>
  <si>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</si>
  <si>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</si>
  <si>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</si>
  <si>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</si>
  <si>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</si>
  <si>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</si>
  <si>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</si>
  <si>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</si>
  <si>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</si>
  <si>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</si>
  <si>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</si>
  <si>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</si>
  <si>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</si>
  <si>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</si>
  <si>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</si>
  <si>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</si>
  <si>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</si>
  <si>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</si>
  <si>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</si>
  <si>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</si>
  <si>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</si>
  <si>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</si>
  <si>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</si>
  <si>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</si>
  <si>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</si>
  <si>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</si>
  <si>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</si>
  <si>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</si>
  <si>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</si>
  <si>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</si>
  <si>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</si>
  <si>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</si>
  <si>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</si>
  <si>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</si>
  <si>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</si>
  <si>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</si>
  <si>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</si>
  <si>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</si>
  <si>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</si>
  <si>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</si>
  <si>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</si>
  <si>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</si>
  <si>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</si>
  <si>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</si>
  <si>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</si>
  <si>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</si>
  <si>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</si>
  <si>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</si>
  <si>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</si>
  <si>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</si>
  <si>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</si>
  <si>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</si>
  <si>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</si>
  <si>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</si>
  <si>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</si>
  <si>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</si>
  <si>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</si>
  <si>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</si>
  <si>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</si>
  <si>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</si>
  <si>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</si>
  <si>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</si>
  <si>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</si>
  <si>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</si>
  <si>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</si>
  <si>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</si>
  <si>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</si>
  <si>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</si>
  <si>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</si>
  <si>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</si>
  <si>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</si>
  <si>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</si>
  <si>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</si>
  <si>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</si>
  <si>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</si>
  <si>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</si>
  <si>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</si>
  <si>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</si>
  <si>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</si>
  <si>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</si>
  <si>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</si>
  <si>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</si>
  <si>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</si>
  <si>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</si>
  <si>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</si>
  <si>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</si>
  <si>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</si>
  <si>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</si>
  <si>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</si>
  <si>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</si>
  <si>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</si>
  <si>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</si>
  <si>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</si>
  <si>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</si>
  <si>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</si>
  <si>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</si>
  <si>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</si>
  <si>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</si>
  <si>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</si>
  <si>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</si>
  <si>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</si>
  <si>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</si>
  <si>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</si>
  <si>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</si>
  <si>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</si>
  <si>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</si>
  <si>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</si>
  <si>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</si>
  <si>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</si>
  <si>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</si>
  <si>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</si>
  <si>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</si>
  <si>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</si>
  <si>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</si>
  <si>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</si>
  <si>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</si>
  <si>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</si>
  <si>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</si>
  <si>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</si>
  <si>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</si>
  <si>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</si>
  <si>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</si>
  <si>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</si>
  <si>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</si>
  <si>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</si>
  <si>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</si>
  <si>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</si>
  <si>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</si>
  <si>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</si>
  <si>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</si>
  <si>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</si>
  <si>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</si>
  <si>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</si>
  <si>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</si>
  <si>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</si>
  <si>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</si>
  <si>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</si>
  <si>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</si>
  <si>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</si>
  <si>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</si>
  <si>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</si>
  <si>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</si>
  <si>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</si>
  <si>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</si>
  <si>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</si>
  <si>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</si>
  <si>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</si>
  <si>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</si>
  <si>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</si>
  <si>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</si>
  <si>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</si>
  <si>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</si>
  <si>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</si>
  <si>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</si>
  <si>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</si>
  <si>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</si>
  <si>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</si>
  <si>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</si>
  <si>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</si>
  <si>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</si>
  <si>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</si>
  <si>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</si>
  <si>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</si>
  <si>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</si>
  <si>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</si>
  <si>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</si>
  <si>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</si>
  <si>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</si>
  <si>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</si>
  <si>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</si>
  <si>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</si>
  <si>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</si>
  <si>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</si>
  <si>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</si>
  <si>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</si>
  <si>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</si>
  <si>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</si>
  <si>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</si>
  <si>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</si>
  <si>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</si>
  <si>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</si>
  <si>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</si>
  <si>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</si>
  <si>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</si>
  <si>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</si>
  <si>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</si>
  <si>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</si>
  <si>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</si>
  <si>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</si>
  <si>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</si>
  <si>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</si>
  <si>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</si>
  <si>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</si>
  <si>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</si>
  <si>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</si>
  <si>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</si>
  <si>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</si>
  <si>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</si>
  <si>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</si>
  <si>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</si>
  <si>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</si>
  <si>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</si>
  <si>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</si>
  <si>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</si>
  <si>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</si>
  <si>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</si>
  <si>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</si>
  <si>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</si>
  <si>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</si>
  <si>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</si>
  <si>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</si>
  <si>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</si>
  <si>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</si>
  <si>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</si>
  <si>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</si>
  <si>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</si>
  <si>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</si>
  <si>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</si>
  <si>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</si>
  <si>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</si>
  <si>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</si>
  <si>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</si>
  <si>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</si>
  <si>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</si>
  <si>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</si>
  <si>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</si>
  <si>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</si>
  <si>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</si>
  <si>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</si>
  <si>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</si>
  <si>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</si>
  <si>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</si>
  <si>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</si>
  <si>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</si>
  <si>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</si>
  <si>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</si>
  <si>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</si>
  <si>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</si>
  <si>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</si>
  <si>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</si>
  <si>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</si>
  <si>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</si>
  <si>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</si>
  <si>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</si>
  <si>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</si>
  <si>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</si>
  <si>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</si>
  <si>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</si>
  <si>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</si>
  <si>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</si>
  <si>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</si>
  <si>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</si>
  <si>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</si>
  <si>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</si>
  <si>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</si>
  <si>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</si>
  <si>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</si>
  <si>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</si>
  <si>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</si>
  <si>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</si>
  <si>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</si>
  <si>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</si>
  <si>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</si>
  <si>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</si>
  <si>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</si>
  <si>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</si>
  <si>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</si>
  <si>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</si>
  <si>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</si>
  <si>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</si>
  <si>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</si>
  <si>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</si>
  <si>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</si>
  <si>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</si>
  <si>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</si>
  <si>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</si>
  <si>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</si>
  <si>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</si>
  <si>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</si>
  <si>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</si>
  <si>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</si>
  <si>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</si>
  <si>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</si>
  <si>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</si>
  <si>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</si>
  <si>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</si>
  <si>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</si>
  <si>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</si>
  <si>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</si>
  <si>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</si>
  <si>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</si>
  <si>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</si>
  <si>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</si>
  <si>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</si>
  <si>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</si>
  <si>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</si>
  <si>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</si>
  <si>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</si>
  <si>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</si>
  <si>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</si>
  <si>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</si>
  <si>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</si>
  <si>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</si>
  <si>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</si>
  <si>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</si>
  <si>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</si>
  <si>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</si>
  <si>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</si>
  <si>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</si>
  <si>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</si>
  <si>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</si>
  <si>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</si>
  <si>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</si>
  <si>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</si>
  <si>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</si>
  <si>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</si>
  <si>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</si>
  <si>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</si>
  <si>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</si>
  <si>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</si>
  <si>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</si>
  <si>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</si>
  <si>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</si>
  <si>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</si>
  <si>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</si>
  <si>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</si>
  <si>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</si>
  <si>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</si>
  <si>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</si>
  <si>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</si>
  <si>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</si>
  <si>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</si>
  <si>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</si>
  <si>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</si>
  <si>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</si>
  <si>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</si>
  <si>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</si>
  <si>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</si>
  <si>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</si>
  <si>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</si>
  <si>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</si>
  <si>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</si>
  <si>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</si>
  <si>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</si>
  <si>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</si>
  <si>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</si>
  <si>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</si>
  <si>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</si>
  <si>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</si>
  <si>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</si>
  <si>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</si>
  <si>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</si>
  <si>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</si>
  <si>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</si>
  <si>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</si>
  <si>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</si>
  <si>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</si>
  <si>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</si>
  <si>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</si>
  <si>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</si>
  <si>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</si>
  <si>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</si>
  <si>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</si>
  <si>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</si>
  <si>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</si>
  <si>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</si>
  <si>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</si>
  <si>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</si>
  <si>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</si>
  <si>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</si>
  <si>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</si>
  <si>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</si>
  <si>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</si>
  <si>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</si>
  <si>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</si>
  <si>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</si>
  <si>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</si>
  <si>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</si>
  <si>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</si>
  <si>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</si>
  <si>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</si>
  <si>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</si>
  <si>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</si>
  <si>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</si>
  <si>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</si>
  <si>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</si>
  <si>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</si>
  <si>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</si>
  <si>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</si>
  <si>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</si>
  <si>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</si>
  <si>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</si>
  <si>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</si>
  <si>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</si>
  <si>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</si>
  <si>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</si>
  <si>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</si>
  <si>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</si>
  <si>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</si>
  <si>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</si>
  <si>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</si>
  <si>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</si>
  <si>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</si>
  <si>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</si>
  <si>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</si>
  <si>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</si>
  <si>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</si>
  <si>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</si>
  <si>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</si>
  <si>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</si>
  <si>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</si>
  <si>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</si>
  <si>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</si>
  <si>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</si>
  <si>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</si>
  <si>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</si>
  <si>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</si>
  <si>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</si>
  <si>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</si>
  <si>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</si>
  <si>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</si>
  <si>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</si>
  <si>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</si>
  <si>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</si>
  <si>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</si>
  <si>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</si>
  <si>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</si>
  <si>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</si>
  <si>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</si>
  <si>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</si>
  <si>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</si>
  <si>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</si>
  <si>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</si>
  <si>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</si>
  <si>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</si>
  <si>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</si>
  <si>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</si>
  <si>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</si>
  <si>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</si>
  <si>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</si>
  <si>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</si>
  <si>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</si>
  <si>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</si>
  <si>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</si>
  <si>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</si>
  <si>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</si>
  <si>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</si>
  <si>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</si>
  <si>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</si>
  <si>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</si>
  <si>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</si>
  <si>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</si>
  <si>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</si>
  <si>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</si>
  <si>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</si>
  <si>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</si>
  <si>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</si>
  <si>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</si>
  <si>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</si>
  <si>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</si>
  <si>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</si>
  <si>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</si>
  <si>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</si>
  <si>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</si>
  <si>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</si>
  <si>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</si>
  <si>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</si>
  <si>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</si>
  <si>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</si>
  <si>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</si>
  <si>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</si>
  <si>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</si>
  <si>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</si>
  <si>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</si>
  <si>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</si>
  <si>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</si>
  <si>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</si>
  <si>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</si>
  <si>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</si>
  <si>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</si>
  <si>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</si>
  <si>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</si>
  <si>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</si>
  <si>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</si>
  <si>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</si>
  <si>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</si>
  <si>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</si>
  <si>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</si>
  <si>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</si>
  <si>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</si>
  <si>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</si>
  <si>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</si>
  <si>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</si>
  <si>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</si>
  <si>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</si>
  <si>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</si>
  <si>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</si>
  <si>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</si>
  <si>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</si>
  <si>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</si>
  <si>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</si>
  <si>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</si>
  <si>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</si>
  <si>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</si>
  <si>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</si>
  <si>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</si>
  <si>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</si>
  <si>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</si>
  <si>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</si>
  <si>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</si>
  <si>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</si>
  <si>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</si>
  <si>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</si>
  <si>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</si>
  <si>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</si>
  <si>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</si>
  <si>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</si>
  <si>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</si>
  <si>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</si>
  <si>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</si>
  <si>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</si>
  <si>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</si>
  <si>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</si>
  <si>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</si>
  <si>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</si>
  <si>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</si>
  <si>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</si>
  <si>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</si>
  <si>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</si>
  <si>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</si>
  <si>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</si>
  <si>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</si>
  <si>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</si>
  <si>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</si>
  <si>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</si>
  <si>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</si>
  <si>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</si>
  <si>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</si>
  <si>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</si>
  <si>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</si>
  <si>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</si>
  <si>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</si>
  <si>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</si>
  <si>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</si>
  <si>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</si>
  <si>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</si>
  <si>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</si>
  <si>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</si>
  <si>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</si>
  <si>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</si>
  <si>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</si>
  <si>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</si>
  <si>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</si>
  <si>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</si>
  <si>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</si>
  <si>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</si>
  <si>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</si>
  <si>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</si>
  <si>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</si>
  <si>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</si>
  <si>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</si>
  <si>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</si>
  <si>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</si>
  <si>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</si>
  <si>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</si>
  <si>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</si>
  <si>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</si>
  <si>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</si>
  <si>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</si>
  <si>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</si>
  <si>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</si>
  <si>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</si>
  <si>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</si>
  <si>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</si>
  <si>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</si>
  <si>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</si>
  <si>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</si>
  <si>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</si>
  <si>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</si>
  <si>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</si>
  <si>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</si>
  <si>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</si>
  <si>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</si>
  <si>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</si>
  <si>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</si>
  <si>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</si>
  <si>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</si>
  <si>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</si>
  <si>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</si>
  <si>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</si>
  <si>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</si>
  <si>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</si>
  <si>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</si>
  <si>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</si>
  <si>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</si>
  <si>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</si>
  <si>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</si>
  <si>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</si>
  <si>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</si>
  <si>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</si>
  <si>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</si>
  <si>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</si>
  <si>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</si>
  <si>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</si>
  <si>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</si>
  <si>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</si>
  <si>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</si>
  <si>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</si>
  <si>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</si>
  <si>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</si>
  <si>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</si>
  <si>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</si>
  <si>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</si>
  <si>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</si>
  <si>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</si>
  <si>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</si>
  <si>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</si>
  <si>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</si>
  <si>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</si>
  <si>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</si>
  <si>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</si>
  <si>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</si>
  <si>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</si>
  <si>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</si>
  <si>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</si>
  <si>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</si>
  <si>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</si>
  <si>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</si>
  <si>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</si>
  <si>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</si>
  <si>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</si>
  <si>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</si>
  <si>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</si>
  <si>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</si>
  <si>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</si>
  <si>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</si>
  <si>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</si>
  <si>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</si>
  <si>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</si>
  <si>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</si>
  <si>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</si>
  <si>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</si>
  <si>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</si>
  <si>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</si>
  <si>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</si>
  <si>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</si>
  <si>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</si>
  <si>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</si>
  <si>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</si>
  <si>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</si>
  <si>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</si>
  <si>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</si>
  <si>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</si>
  <si>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</si>
  <si>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</si>
  <si>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</si>
  <si>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</si>
  <si>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</si>
  <si>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</si>
  <si>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</si>
  <si>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</si>
  <si>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</si>
  <si>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</si>
  <si>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</si>
  <si>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</si>
  <si>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</si>
  <si>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</si>
  <si>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</si>
  <si>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</si>
  <si>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</si>
  <si>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</si>
  <si>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</si>
  <si>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</si>
  <si>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</si>
  <si>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</si>
  <si>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</si>
  <si>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</si>
  <si>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</si>
  <si>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</si>
  <si>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</si>
  <si>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</si>
  <si>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</si>
  <si>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</si>
  <si>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</si>
  <si>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</si>
  <si>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</si>
  <si>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</si>
  <si>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</si>
  <si>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</si>
  <si>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</si>
  <si>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</si>
  <si>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</si>
  <si>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</si>
  <si>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</si>
  <si>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</si>
  <si>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</si>
  <si>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</si>
  <si>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</si>
  <si>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</si>
  <si>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</si>
  <si>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</si>
  <si>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</si>
  <si>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</si>
  <si>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</si>
  <si>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</si>
  <si>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</si>
  <si>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</si>
  <si>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</si>
  <si>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</si>
  <si>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</si>
  <si>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</si>
  <si>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</si>
  <si>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</si>
  <si>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</si>
  <si>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</si>
  <si>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</si>
  <si>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</si>
  <si>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</si>
  <si>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</si>
  <si>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</si>
  <si>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</si>
  <si>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</si>
  <si>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</si>
  <si>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</si>
  <si>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</si>
  <si>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</si>
  <si>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</si>
  <si>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</si>
  <si>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</si>
  <si>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</si>
  <si>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</si>
  <si>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</si>
  <si>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</si>
  <si>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</si>
  <si>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</si>
  <si>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</si>
  <si>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</si>
  <si>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</si>
  <si>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</si>
  <si>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</si>
  <si>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</si>
  <si>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</si>
  <si>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</si>
  <si>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</si>
  <si>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</si>
  <si>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</si>
  <si>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</si>
  <si>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</si>
  <si>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</si>
  <si>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</si>
  <si>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</si>
  <si>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</si>
  <si>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</si>
  <si>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</si>
  <si>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</si>
  <si>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</si>
  <si>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</si>
  <si>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</si>
  <si>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</si>
  <si>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</si>
  <si>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</si>
  <si>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</si>
  <si>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</si>
  <si>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</si>
  <si>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</si>
  <si>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</si>
  <si>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</si>
  <si>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</si>
  <si>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</si>
  <si>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</si>
  <si>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</si>
  <si>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</si>
  <si>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</si>
  <si>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</si>
  <si>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</si>
  <si>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</si>
  <si>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</si>
  <si>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</si>
  <si>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</si>
  <si>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</si>
  <si>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</si>
  <si>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</si>
  <si>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</si>
  <si>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</si>
  <si>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</si>
  <si>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</si>
  <si>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</si>
  <si>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</si>
  <si>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</si>
  <si>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</si>
  <si>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</si>
  <si>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</si>
  <si>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</si>
  <si>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</si>
  <si>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</si>
  <si>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</si>
  <si>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</si>
  <si>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</si>
  <si>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</si>
  <si>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</si>
  <si>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</si>
  <si>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</si>
  <si>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</si>
  <si>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</si>
  <si>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</si>
  <si>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</si>
  <si>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</si>
  <si>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</si>
  <si>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</si>
  <si>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</si>
  <si>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</si>
  <si>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</si>
  <si>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</si>
  <si>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</si>
  <si>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</si>
  <si>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</si>
  <si>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</si>
  <si>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</si>
  <si>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</si>
  <si>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</si>
  <si>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</si>
  <si>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</si>
  <si>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</si>
  <si>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</si>
  <si>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</si>
  <si>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</si>
  <si>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</si>
  <si>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</si>
  <si>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</si>
  <si>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</si>
  <si>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</si>
  <si>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</si>
  <si>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</si>
  <si>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</si>
  <si>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</si>
  <si>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</si>
  <si>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</si>
  <si>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</si>
  <si>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</si>
  <si>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</si>
  <si>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</si>
  <si>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</si>
  <si>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</si>
  <si>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</si>
  <si>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</si>
  <si>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</si>
  <si>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</si>
  <si>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</si>
  <si>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</si>
  <si>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</si>
  <si>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</si>
  <si>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</si>
  <si>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</si>
  <si>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</si>
  <si>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</si>
  <si>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</si>
  <si>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</si>
  <si>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</si>
  <si>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</si>
  <si>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</si>
  <si>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</si>
  <si>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</si>
  <si>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</si>
  <si>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</si>
  <si>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</si>
  <si>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</si>
  <si>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</si>
  <si>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</si>
  <si>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</si>
  <si>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</si>
  <si>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</si>
  <si>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</si>
  <si>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</si>
  <si>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</si>
  <si>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</si>
  <si>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</si>
  <si>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</si>
  <si>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</si>
  <si>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</si>
  <si>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</si>
  <si>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</si>
  <si>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</si>
  <si>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</si>
  <si>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</si>
  <si>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</si>
  <si>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</si>
  <si>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</si>
  <si>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</si>
  <si>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</si>
  <si>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</si>
  <si>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</si>
  <si>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</si>
  <si>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</si>
  <si>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</si>
  <si>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</si>
  <si>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</si>
  <si>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</si>
  <si>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</si>
  <si>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</si>
  <si>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</si>
  <si>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</si>
  <si>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</si>
  <si>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</si>
  <si>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</si>
  <si>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</si>
  <si>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</si>
  <si>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</si>
  <si>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</si>
  <si>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</si>
  <si>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</si>
  <si>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</si>
  <si>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</si>
  <si>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</si>
  <si>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</si>
  <si>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</si>
  <si>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</si>
  <si>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</si>
  <si>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</si>
  <si>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</si>
  <si>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</si>
  <si>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</si>
  <si>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</si>
  <si>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</si>
  <si>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</si>
  <si>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PRivado</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</si>
  <si>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</si>
  <si>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</si>
  <si>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</si>
  <si>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</si>
  <si>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</si>
  <si>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</si>
  <si>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</si>
  <si>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</si>
  <si>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</si>
  <si>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</si>
  <si>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</si>
  <si>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</si>
  <si>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</si>
  <si>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</si>
  <si>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</si>
  <si>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</si>
  <si>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</si>
  <si>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</si>
  <si>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</si>
  <si>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</si>
  <si>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</si>
  <si>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</si>
  <si>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</si>
  <si>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2021-8-20000017.0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</si>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</sst>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2707</v>
      </c>
      <c r="D15" s="35"/>
      <c r="E15" s="35"/>
      <c r="F15" s="5"/>
      <c r="G15" s="32" t="s">
        <v>1168</v>
      </c>
      <c r="H15" s="103" t="s">
        <v>163</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163</v>
      </c>
      <c r="J20" s="150" t="s">
        <v>183</v>
      </c>
      <c r="K20" s="151">
        <v>1024919460</v>
      </c>
      <c r="L20" s="152">
        <v>44197</v>
      </c>
      <c r="M20" s="152">
        <v>44561</v>
      </c>
      <c r="N20" s="135">
        <f>+(M20-L20)/30</f>
        <v>12.133333333333333</v>
      </c>
      <c r="O20" s="138"/>
      <c r="U20" s="134"/>
      <c r="V20" s="105">
        <f ca="1">NOW()</f>
        <v>44191.677047916666</v>
      </c>
      <c r="W20" s="105">
        <f ca="1">NOW()</f>
        <v>44191.677047916666</v>
      </c>
    </row>
    <row r="21" spans="1:23" ht="30" customHeight="1" outlineLevel="1" x14ac:dyDescent="0.2">
      <c r="A21" s="9"/>
      <c r="B21" s="71"/>
      <c r="C21" s="5"/>
      <c r="D21" s="5"/>
      <c r="E21" s="5"/>
      <c r="F21" s="5"/>
      <c r="G21" s="5"/>
      <c r="H21" s="70"/>
      <c r="I21" s="149" t="s">
        <v>163</v>
      </c>
      <c r="J21" s="150" t="s">
        <v>183</v>
      </c>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2708</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40" t="s">
        <v>4</v>
      </c>
      <c r="B43" s="241"/>
      <c r="C43" s="241"/>
      <c r="D43" s="241"/>
      <c r="E43" s="241"/>
      <c r="F43" s="241"/>
      <c r="G43" s="241"/>
      <c r="H43" s="241"/>
      <c r="I43" s="241"/>
      <c r="J43" s="241"/>
      <c r="K43" s="241"/>
      <c r="L43" s="241"/>
      <c r="M43" s="241"/>
      <c r="N43" s="241"/>
      <c r="O43" s="242"/>
      <c r="P43" s="76"/>
    </row>
    <row r="44" spans="1:16" ht="15" customHeight="1" x14ac:dyDescent="0.2">
      <c r="A44" s="243" t="s">
        <v>2655</v>
      </c>
      <c r="B44" s="244"/>
      <c r="C44" s="244"/>
      <c r="D44" s="244"/>
      <c r="E44" s="244"/>
      <c r="F44" s="244"/>
      <c r="G44" s="244"/>
      <c r="H44" s="244"/>
      <c r="I44" s="244"/>
      <c r="J44" s="244"/>
      <c r="K44" s="244"/>
      <c r="L44" s="244"/>
      <c r="M44" s="244"/>
      <c r="N44" s="244"/>
      <c r="O44" s="245"/>
    </row>
    <row r="45" spans="1:16" x14ac:dyDescent="0.2">
      <c r="A45" s="246"/>
      <c r="B45" s="247"/>
      <c r="C45" s="247"/>
      <c r="D45" s="247"/>
      <c r="E45" s="247"/>
      <c r="F45" s="247"/>
      <c r="G45" s="247"/>
      <c r="H45" s="247"/>
      <c r="I45" s="247"/>
      <c r="J45" s="247"/>
      <c r="K45" s="247"/>
      <c r="L45" s="247"/>
      <c r="M45" s="247"/>
      <c r="N45" s="247"/>
      <c r="O45" s="248"/>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2684</v>
      </c>
      <c r="E50" s="145">
        <v>42919</v>
      </c>
      <c r="F50" s="145">
        <v>43100</v>
      </c>
      <c r="G50" s="160">
        <f t="shared" si="2"/>
        <v>6.0333333333333332</v>
      </c>
      <c r="H50" s="119" t="s">
        <v>2685</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2686</v>
      </c>
      <c r="E51" s="145">
        <v>43146</v>
      </c>
      <c r="F51" s="145">
        <v>43465</v>
      </c>
      <c r="G51" s="160">
        <f t="shared" ref="G51:G107" si="3">IF(AND(E51&lt;&gt;"",F51&lt;&gt;""),((F51-E51)/30),"")</f>
        <v>10.633333333333333</v>
      </c>
      <c r="H51" s="114" t="s">
        <v>2687</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2688</v>
      </c>
      <c r="E52" s="145">
        <v>43486</v>
      </c>
      <c r="F52" s="145">
        <v>43829</v>
      </c>
      <c r="G52" s="160">
        <f t="shared" si="3"/>
        <v>11.433333333333334</v>
      </c>
      <c r="H52" s="119" t="s">
        <v>2689</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2690</v>
      </c>
      <c r="C53" s="112" t="s">
        <v>32</v>
      </c>
      <c r="D53" s="110" t="s">
        <v>2691</v>
      </c>
      <c r="E53" s="145">
        <v>43883</v>
      </c>
      <c r="F53" s="145">
        <v>44165</v>
      </c>
      <c r="G53" s="160">
        <f t="shared" si="3"/>
        <v>9.4</v>
      </c>
      <c r="H53" s="119" t="s">
        <v>2692</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2693</v>
      </c>
      <c r="E54" s="145">
        <v>42763</v>
      </c>
      <c r="F54" s="145">
        <v>43336</v>
      </c>
      <c r="G54" s="160">
        <f t="shared" si="3"/>
        <v>19.100000000000001</v>
      </c>
      <c r="H54" s="122" t="s">
        <v>2694</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2695</v>
      </c>
      <c r="C55" s="112" t="s">
        <v>32</v>
      </c>
      <c r="D55" s="110" t="s">
        <v>2696</v>
      </c>
      <c r="E55" s="145">
        <v>42528</v>
      </c>
      <c r="F55" s="145">
        <v>42734</v>
      </c>
      <c r="G55" s="160">
        <f t="shared" si="3"/>
        <v>6.8666666666666663</v>
      </c>
      <c r="H55" s="114" t="s">
        <v>2697</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2698</v>
      </c>
      <c r="C56" s="112" t="s">
        <v>2683</v>
      </c>
      <c r="D56" s="110" t="s">
        <v>2699</v>
      </c>
      <c r="E56" s="145">
        <v>43501</v>
      </c>
      <c r="F56" s="145">
        <v>43707</v>
      </c>
      <c r="G56" s="160">
        <f t="shared" si="3"/>
        <v>6.8666666666666663</v>
      </c>
      <c r="H56" s="114" t="s">
        <v>2700</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122" t="s">
        <v>2709</v>
      </c>
      <c r="C57" s="124" t="s">
        <v>32</v>
      </c>
      <c r="D57" s="121" t="s">
        <v>2710</v>
      </c>
      <c r="E57" s="145">
        <v>40554</v>
      </c>
      <c r="F57" s="145">
        <v>40907</v>
      </c>
      <c r="G57" s="160">
        <f t="shared" si="3"/>
        <v>11.766666666666667</v>
      </c>
      <c r="H57" s="122" t="s">
        <v>2718</v>
      </c>
      <c r="I57" s="121" t="s">
        <v>163</v>
      </c>
      <c r="J57" s="121" t="s">
        <v>183</v>
      </c>
      <c r="K57" s="123">
        <v>150000000</v>
      </c>
      <c r="L57" s="124" t="s">
        <v>1148</v>
      </c>
      <c r="M57" s="117">
        <v>1</v>
      </c>
      <c r="N57" s="124" t="s">
        <v>1151</v>
      </c>
      <c r="O57" s="124" t="s">
        <v>1148</v>
      </c>
      <c r="P57" s="79"/>
    </row>
    <row r="58" spans="1:16" s="7" customFormat="1" ht="24.75" customHeight="1" outlineLevel="1" x14ac:dyDescent="0.2">
      <c r="A58" s="144">
        <v>11</v>
      </c>
      <c r="B58" s="122" t="s">
        <v>2709</v>
      </c>
      <c r="C58" s="124" t="s">
        <v>32</v>
      </c>
      <c r="D58" s="121" t="s">
        <v>2711</v>
      </c>
      <c r="E58" s="145">
        <v>40570</v>
      </c>
      <c r="F58" s="145">
        <v>40907</v>
      </c>
      <c r="G58" s="160">
        <f t="shared" si="3"/>
        <v>11.233333333333333</v>
      </c>
      <c r="H58" s="122" t="s">
        <v>2719</v>
      </c>
      <c r="I58" s="121" t="s">
        <v>163</v>
      </c>
      <c r="J58" s="121" t="s">
        <v>180</v>
      </c>
      <c r="K58" s="123">
        <v>45800000</v>
      </c>
      <c r="L58" s="124" t="s">
        <v>1148</v>
      </c>
      <c r="M58" s="117">
        <v>1</v>
      </c>
      <c r="N58" s="124" t="s">
        <v>1151</v>
      </c>
      <c r="O58" s="124" t="s">
        <v>1148</v>
      </c>
      <c r="P58" s="79"/>
    </row>
    <row r="59" spans="1:16" s="7" customFormat="1" ht="24.75" customHeight="1" outlineLevel="1" x14ac:dyDescent="0.2">
      <c r="A59" s="144">
        <v>12</v>
      </c>
      <c r="B59" s="122" t="s">
        <v>2709</v>
      </c>
      <c r="C59" s="124" t="s">
        <v>32</v>
      </c>
      <c r="D59" s="121" t="s">
        <v>2712</v>
      </c>
      <c r="E59" s="145">
        <v>40924</v>
      </c>
      <c r="F59" s="145">
        <v>41271</v>
      </c>
      <c r="G59" s="160">
        <f t="shared" si="3"/>
        <v>11.566666666666666</v>
      </c>
      <c r="H59" s="122" t="s">
        <v>2720</v>
      </c>
      <c r="I59" s="121" t="s">
        <v>163</v>
      </c>
      <c r="J59" s="121" t="s">
        <v>183</v>
      </c>
      <c r="K59" s="123">
        <v>38800000</v>
      </c>
      <c r="L59" s="124" t="s">
        <v>1148</v>
      </c>
      <c r="M59" s="117">
        <v>1</v>
      </c>
      <c r="N59" s="124" t="s">
        <v>1151</v>
      </c>
      <c r="O59" s="124" t="s">
        <v>1148</v>
      </c>
      <c r="P59" s="79"/>
    </row>
    <row r="60" spans="1:16" s="7" customFormat="1" ht="24.75" customHeight="1" outlineLevel="1" x14ac:dyDescent="0.2">
      <c r="A60" s="144">
        <v>13</v>
      </c>
      <c r="B60" s="122" t="s">
        <v>2709</v>
      </c>
      <c r="C60" s="124" t="s">
        <v>32</v>
      </c>
      <c r="D60" s="121" t="s">
        <v>2713</v>
      </c>
      <c r="E60" s="145">
        <v>40925</v>
      </c>
      <c r="F60" s="145">
        <v>41269</v>
      </c>
      <c r="G60" s="160">
        <f t="shared" si="3"/>
        <v>11.466666666666667</v>
      </c>
      <c r="H60" s="122" t="s">
        <v>2721</v>
      </c>
      <c r="I60" s="121" t="s">
        <v>163</v>
      </c>
      <c r="J60" s="121" t="s">
        <v>180</v>
      </c>
      <c r="K60" s="123">
        <v>53000000</v>
      </c>
      <c r="L60" s="124" t="s">
        <v>1148</v>
      </c>
      <c r="M60" s="117">
        <v>1</v>
      </c>
      <c r="N60" s="124" t="s">
        <v>1151</v>
      </c>
      <c r="O60" s="124" t="s">
        <v>1148</v>
      </c>
      <c r="P60" s="79"/>
    </row>
    <row r="61" spans="1:16" s="7" customFormat="1" ht="24.75" customHeight="1" outlineLevel="1" x14ac:dyDescent="0.2">
      <c r="A61" s="144">
        <v>14</v>
      </c>
      <c r="B61" s="122" t="s">
        <v>2709</v>
      </c>
      <c r="C61" s="124" t="s">
        <v>32</v>
      </c>
      <c r="D61" s="121" t="s">
        <v>2714</v>
      </c>
      <c r="E61" s="145">
        <v>41289</v>
      </c>
      <c r="F61" s="145">
        <v>41638</v>
      </c>
      <c r="G61" s="160">
        <f t="shared" si="3"/>
        <v>11.633333333333333</v>
      </c>
      <c r="H61" s="122" t="s">
        <v>2722</v>
      </c>
      <c r="I61" s="121" t="s">
        <v>163</v>
      </c>
      <c r="J61" s="121" t="s">
        <v>169</v>
      </c>
      <c r="K61" s="123">
        <v>85000000</v>
      </c>
      <c r="L61" s="124" t="s">
        <v>1148</v>
      </c>
      <c r="M61" s="117">
        <v>1</v>
      </c>
      <c r="N61" s="124" t="s">
        <v>1151</v>
      </c>
      <c r="O61" s="124" t="s">
        <v>1148</v>
      </c>
      <c r="P61" s="79"/>
    </row>
    <row r="62" spans="1:16" s="7" customFormat="1" ht="24.75" customHeight="1" outlineLevel="1" x14ac:dyDescent="0.2">
      <c r="A62" s="144">
        <v>15</v>
      </c>
      <c r="B62" s="122" t="s">
        <v>2709</v>
      </c>
      <c r="C62" s="124" t="s">
        <v>32</v>
      </c>
      <c r="D62" s="121" t="s">
        <v>2715</v>
      </c>
      <c r="E62" s="145">
        <v>41655</v>
      </c>
      <c r="F62" s="145">
        <v>42003</v>
      </c>
      <c r="G62" s="160">
        <f t="shared" si="3"/>
        <v>11.6</v>
      </c>
      <c r="H62" s="122" t="s">
        <v>2723</v>
      </c>
      <c r="I62" s="121" t="s">
        <v>163</v>
      </c>
      <c r="J62" s="121" t="s">
        <v>180</v>
      </c>
      <c r="K62" s="123">
        <v>65000000</v>
      </c>
      <c r="L62" s="124" t="s">
        <v>1148</v>
      </c>
      <c r="M62" s="117">
        <v>1</v>
      </c>
      <c r="N62" s="124" t="s">
        <v>1151</v>
      </c>
      <c r="O62" s="124" t="s">
        <v>1148</v>
      </c>
      <c r="P62" s="79"/>
    </row>
    <row r="63" spans="1:16" s="7" customFormat="1" ht="24.75" customHeight="1" outlineLevel="1" x14ac:dyDescent="0.2">
      <c r="A63" s="144">
        <v>16</v>
      </c>
      <c r="B63" s="122" t="s">
        <v>2709</v>
      </c>
      <c r="C63" s="124" t="s">
        <v>32</v>
      </c>
      <c r="D63" s="121" t="s">
        <v>2716</v>
      </c>
      <c r="E63" s="145">
        <v>41657</v>
      </c>
      <c r="F63" s="145">
        <v>42003</v>
      </c>
      <c r="G63" s="160">
        <f t="shared" si="3"/>
        <v>11.533333333333333</v>
      </c>
      <c r="H63" s="122" t="s">
        <v>2724</v>
      </c>
      <c r="I63" s="121" t="s">
        <v>163</v>
      </c>
      <c r="J63" s="121" t="s">
        <v>183</v>
      </c>
      <c r="K63" s="123">
        <v>38800000</v>
      </c>
      <c r="L63" s="124" t="s">
        <v>1148</v>
      </c>
      <c r="M63" s="117">
        <v>1</v>
      </c>
      <c r="N63" s="124" t="s">
        <v>1151</v>
      </c>
      <c r="O63" s="124" t="s">
        <v>1148</v>
      </c>
      <c r="P63" s="79"/>
    </row>
    <row r="64" spans="1:16" s="7" customFormat="1" ht="24.75" customHeight="1" outlineLevel="1" x14ac:dyDescent="0.2">
      <c r="A64" s="144">
        <v>17</v>
      </c>
      <c r="B64" s="122" t="s">
        <v>2709</v>
      </c>
      <c r="C64" s="124" t="s">
        <v>32</v>
      </c>
      <c r="D64" s="121" t="s">
        <v>2717</v>
      </c>
      <c r="E64" s="145">
        <v>42031</v>
      </c>
      <c r="F64" s="145">
        <v>42368</v>
      </c>
      <c r="G64" s="160">
        <f t="shared" si="3"/>
        <v>11.233333333333333</v>
      </c>
      <c r="H64" s="122" t="s">
        <v>2723</v>
      </c>
      <c r="I64" s="121" t="s">
        <v>163</v>
      </c>
      <c r="J64" s="121" t="s">
        <v>166</v>
      </c>
      <c r="K64" s="123">
        <v>75000000</v>
      </c>
      <c r="L64" s="124" t="s">
        <v>1148</v>
      </c>
      <c r="M64" s="117">
        <v>1</v>
      </c>
      <c r="N64" s="124" t="s">
        <v>1151</v>
      </c>
      <c r="O64" s="124" t="s">
        <v>1148</v>
      </c>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40" t="s">
        <v>2633</v>
      </c>
      <c r="B109" s="241"/>
      <c r="C109" s="241"/>
      <c r="D109" s="241"/>
      <c r="E109" s="241"/>
      <c r="F109" s="241"/>
      <c r="G109" s="241"/>
      <c r="H109" s="241"/>
      <c r="I109" s="241"/>
      <c r="J109" s="241"/>
      <c r="K109" s="241"/>
      <c r="L109" s="241"/>
      <c r="M109" s="241"/>
      <c r="N109" s="241"/>
      <c r="O109" s="242"/>
      <c r="P109" s="76"/>
    </row>
    <row r="110" spans="1:16" ht="15" customHeight="1" x14ac:dyDescent="0.2">
      <c r="A110" s="243" t="s">
        <v>2656</v>
      </c>
      <c r="B110" s="244"/>
      <c r="C110" s="244"/>
      <c r="D110" s="244"/>
      <c r="E110" s="244"/>
      <c r="F110" s="244"/>
      <c r="G110" s="244"/>
      <c r="H110" s="244"/>
      <c r="I110" s="244"/>
      <c r="J110" s="244"/>
      <c r="K110" s="244"/>
      <c r="L110" s="244"/>
      <c r="M110" s="244"/>
      <c r="N110" s="244"/>
      <c r="O110" s="245"/>
    </row>
    <row r="111" spans="1:16" ht="16" thickBot="1" x14ac:dyDescent="0.2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25">
      <c r="I112" s="228" t="s">
        <v>9</v>
      </c>
      <c r="J112" s="229"/>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2691</v>
      </c>
      <c r="E114" s="145">
        <v>43883</v>
      </c>
      <c r="F114" s="145">
        <v>44196</v>
      </c>
      <c r="G114" s="160">
        <f>IF(AND(E114&lt;&gt;"",F114&lt;&gt;""),((F114-E114)/30),"")</f>
        <v>10.433333333333334</v>
      </c>
      <c r="H114" s="119" t="s">
        <v>2692</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2701</v>
      </c>
      <c r="E115" s="145">
        <v>44179</v>
      </c>
      <c r="F115" s="145">
        <v>44773</v>
      </c>
      <c r="G115" s="160">
        <f t="shared" ref="G115:G116" si="4">IF(AND(E115&lt;&gt;"",F115&lt;&gt;""),((F115-E115)/30),"")</f>
        <v>19.8</v>
      </c>
      <c r="H115" s="64" t="s">
        <v>2702</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37" t="s">
        <v>2643</v>
      </c>
      <c r="J167" s="238"/>
      <c r="K167" s="238"/>
      <c r="L167" s="238"/>
      <c r="M167" s="238"/>
      <c r="N167" s="238"/>
      <c r="O167" s="239"/>
      <c r="U167" s="51"/>
    </row>
    <row r="168" spans="1:28" x14ac:dyDescent="0.2">
      <c r="A168" s="9"/>
      <c r="B168" s="223" t="s">
        <v>2658</v>
      </c>
      <c r="C168" s="223"/>
      <c r="D168" s="223"/>
      <c r="E168" s="8"/>
      <c r="F168" s="5"/>
      <c r="H168" s="81" t="s">
        <v>2657</v>
      </c>
      <c r="I168" s="237"/>
      <c r="J168" s="238"/>
      <c r="K168" s="238"/>
      <c r="L168" s="238"/>
      <c r="M168" s="238"/>
      <c r="N168" s="238"/>
      <c r="O168" s="239"/>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30747583.799999997</v>
      </c>
      <c r="F185" s="92"/>
      <c r="G185" s="93"/>
      <c r="H185" s="88"/>
      <c r="I185" s="90" t="s">
        <v>2627</v>
      </c>
      <c r="J185" s="166">
        <f>+SUM(M179:M183)</f>
        <v>0.02</v>
      </c>
      <c r="K185" s="202" t="s">
        <v>2628</v>
      </c>
      <c r="L185" s="202"/>
      <c r="M185" s="94">
        <f>+J185*(SUM(K20:K35))</f>
        <v>20498389.199999999</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27" t="s">
        <v>2636</v>
      </c>
      <c r="C192" s="227"/>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2703</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24"/>
      <c r="C200" s="224"/>
      <c r="D200" s="224"/>
      <c r="E200" s="224"/>
      <c r="F200" s="224"/>
      <c r="G200" s="224"/>
      <c r="H200" s="224"/>
      <c r="I200" s="224"/>
      <c r="J200" s="224"/>
      <c r="K200" s="224"/>
      <c r="L200" s="224"/>
      <c r="M200" s="224"/>
      <c r="N200" s="224"/>
      <c r="O200" s="8"/>
    </row>
    <row r="201" spans="1:18" x14ac:dyDescent="0.2">
      <c r="A201" s="9"/>
      <c r="B201" s="225" t="s">
        <v>2648</v>
      </c>
      <c r="C201" s="226"/>
      <c r="D201" s="226"/>
      <c r="E201" s="226"/>
      <c r="F201" s="226"/>
      <c r="G201" s="226"/>
      <c r="H201" s="226"/>
      <c r="I201" s="226"/>
      <c r="J201" s="226"/>
      <c r="K201" s="226"/>
      <c r="L201" s="226"/>
      <c r="M201" s="226"/>
      <c r="N201" s="226"/>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2703</v>
      </c>
      <c r="D211" s="21"/>
      <c r="G211" s="27" t="s">
        <v>2620</v>
      </c>
      <c r="H211" s="148" t="s">
        <v>2706</v>
      </c>
      <c r="J211" s="27" t="s">
        <v>2622</v>
      </c>
      <c r="K211" s="148" t="s">
        <v>2706</v>
      </c>
      <c r="L211" s="21"/>
      <c r="M211" s="21"/>
      <c r="N211" s="21"/>
      <c r="O211" s="8"/>
    </row>
    <row r="212" spans="1:15" x14ac:dyDescent="0.2">
      <c r="A212" s="9"/>
      <c r="B212" s="27" t="s">
        <v>2619</v>
      </c>
      <c r="C212" s="147" t="s">
        <v>2703</v>
      </c>
      <c r="D212" s="21"/>
      <c r="G212" s="27" t="s">
        <v>2621</v>
      </c>
      <c r="H212" s="148" t="s">
        <v>2704</v>
      </c>
      <c r="J212" s="27" t="s">
        <v>2623</v>
      </c>
      <c r="K212" s="147" t="s">
        <v>2705</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2020-12-26T21:15:22Z</cp:lastPrinted>
  <dcterms:created xsi:type="dcterms:W3CDTF">2020-10-14T21:57:42Z</dcterms:created>
  <dcterms:modified xsi:type="dcterms:W3CDTF">2020-12-26T21:15:25Z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