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apades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115"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<sst xmlns="http://schemas.openxmlformats.org/spreadsheetml/2006/main" count="3053" uniqueCount="2692">
  <si>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</si>
  <si>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</si>
  <si>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</si>
  <si>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</si>
  <si>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</si>
  <si>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</si>
  <si>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</si>
  <si>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</si>
  <si>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</si>
  <si>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</si>
  <si>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</si>
  <si>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</si>
  <si>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</si>
  <si>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</si>
  <si>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</si>
  <si>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</si>
  <si>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</si>
  <si>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</si>
  <si>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</si>
  <si>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</si>
  <si>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</si>
  <si>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</si>
  <si>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</si>
  <si>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</si>
  <si>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</si>
  <si>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</si>
  <si>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</si>
  <si>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</si>
  <si>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</si>
  <si>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</si>
  <si>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</si>
  <si>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</si>
  <si>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</si>
  <si>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</si>
  <si>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</si>
  <si>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</si>
  <si>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</si>
  <si>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</si>
  <si>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</si>
  <si>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</si>
  <si>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</si>
  <si>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</si>
  <si>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</si>
  <si>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</si>
  <si>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</si>
  <si>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</si>
  <si>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</si>
  <si>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</si>
  <si>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</si>
  <si>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</si>
  <si>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</si>
  <si>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</si>
  <si>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</si>
  <si>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</si>
  <si>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</si>
  <si>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</si>
  <si>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</si>
  <si>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</si>
  <si>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</si>
  <si>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</si>
  <si>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</si>
  <si>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</si>
  <si>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</si>
  <si>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</si>
  <si>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</si>
  <si>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</si>
  <si>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</si>
  <si>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</si>
  <si>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</si>
  <si>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</si>
  <si>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</si>
  <si>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</si>
  <si>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</si>
  <si>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</si>
  <si>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</si>
  <si>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</si>
  <si>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</si>
  <si>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</si>
  <si>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</si>
  <si>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</si>
  <si>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</si>
  <si>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</si>
  <si>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</si>
  <si>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</si>
  <si>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</si>
  <si>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</si>
  <si>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</si>
  <si>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</si>
  <si>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</si>
  <si>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</si>
  <si>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</si>
  <si>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</si>
  <si>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</si>
  <si>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</si>
  <si>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</si>
  <si>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</si>
  <si>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</si>
  <si>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</si>
  <si>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</si>
  <si>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</si>
  <si>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</si>
  <si>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</si>
  <si>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</si>
  <si>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</si>
  <si>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</si>
  <si>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</si>
  <si>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</si>
  <si>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</si>
  <si>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</si>
  <si>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</si>
  <si>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</si>
  <si>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</si>
  <si>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</si>
  <si>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</si>
  <si>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</si>
  <si>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</si>
  <si>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</si>
  <si>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</si>
  <si>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</si>
  <si>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</si>
  <si>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</si>
  <si>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</si>
  <si>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</si>
  <si>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</si>
  <si>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</si>
  <si>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</si>
  <si>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</si>
  <si>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</si>
  <si>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</si>
  <si>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</si>
  <si>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</si>
  <si>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</si>
  <si>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</si>
  <si>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</si>
  <si>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</si>
  <si>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</si>
  <si>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</si>
  <si>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</si>
  <si>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</si>
  <si>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</si>
  <si>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</si>
  <si>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</si>
  <si>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</si>
  <si>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</si>
  <si>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</si>
  <si>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</si>
  <si>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</si>
  <si>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</si>
  <si>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</si>
  <si>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</si>
  <si>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</si>
  <si>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</si>
  <si>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</si>
  <si>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</si>
  <si>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</si>
  <si>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</si>
  <si>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</si>
  <si>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</si>
  <si>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</si>
  <si>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</si>
  <si>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</si>
  <si>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</si>
  <si>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</si>
  <si>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</si>
  <si>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</si>
  <si>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</si>
  <si>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</si>
  <si>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</si>
  <si>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</si>
  <si>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</si>
  <si>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</si>
  <si>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</si>
  <si>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</si>
  <si>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</si>
  <si>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</si>
  <si>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</si>
  <si>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</si>
  <si>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</si>
  <si>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</si>
  <si>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</si>
  <si>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</si>
  <si>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</si>
  <si>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</si>
  <si>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</si>
  <si>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</si>
  <si>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</si>
  <si>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</si>
  <si>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</si>
  <si>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</si>
  <si>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</si>
  <si>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</si>
  <si>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</si>
  <si>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</si>
  <si>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</si>
  <si>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</si>
  <si>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</si>
  <si>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</si>
  <si>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</si>
  <si>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</si>
  <si>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</si>
  <si>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</si>
  <si>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</si>
  <si>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</si>
  <si>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</si>
  <si>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</si>
  <si>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</si>
  <si>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</si>
  <si>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</si>
  <si>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</si>
  <si>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</si>
  <si>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</si>
  <si>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</si>
  <si>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</si>
  <si>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</si>
  <si>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</si>
  <si>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</si>
  <si>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</si>
  <si>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</si>
  <si>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</si>
  <si>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</si>
  <si>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</si>
  <si>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</si>
  <si>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</si>
  <si>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</si>
  <si>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</si>
  <si>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</si>
  <si>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</si>
  <si>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</si>
  <si>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</si>
  <si>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</si>
  <si>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</si>
  <si>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</si>
  <si>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</si>
  <si>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</si>
  <si>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</si>
  <si>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</si>
  <si>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</si>
  <si>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</si>
  <si>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</si>
  <si>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</si>
  <si>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</si>
  <si>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</si>
  <si>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</si>
  <si>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</si>
  <si>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</si>
  <si>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</si>
  <si>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</si>
  <si>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</si>
  <si>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</si>
  <si>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</si>
  <si>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</si>
  <si>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</si>
  <si>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</si>
  <si>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</si>
  <si>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</si>
  <si>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</si>
  <si>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</si>
  <si>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</si>
  <si>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</si>
  <si>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</si>
  <si>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</si>
  <si>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</si>
  <si>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</si>
  <si>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</si>
  <si>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</si>
  <si>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</si>
  <si>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</si>
  <si>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</si>
  <si>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</si>
  <si>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</si>
  <si>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</si>
  <si>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</si>
  <si>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</si>
  <si>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</si>
  <si>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</si>
  <si>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</si>
  <si>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</si>
  <si>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</si>
  <si>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</si>
  <si>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</si>
  <si>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</si>
  <si>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</si>
  <si>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</si>
  <si>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</si>
  <si>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</si>
  <si>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</si>
  <si>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</si>
  <si>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</si>
  <si>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</si>
  <si>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</si>
  <si>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</si>
  <si>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</si>
  <si>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</si>
  <si>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</si>
  <si>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</si>
  <si>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</si>
  <si>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</si>
  <si>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</si>
  <si>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</si>
  <si>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</si>
  <si>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</si>
  <si>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</si>
  <si>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</si>
  <si>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</si>
  <si>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</si>
  <si>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</si>
  <si>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</si>
  <si>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</si>
  <si>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</si>
  <si>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</si>
  <si>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</si>
  <si>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</si>
  <si>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</si>
  <si>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</si>
  <si>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</si>
  <si>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</si>
  <si>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</si>
  <si>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</si>
  <si>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</si>
  <si>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</si>
  <si>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</si>
  <si>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</si>
  <si>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</si>
  <si>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</si>
  <si>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</si>
  <si>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</si>
  <si>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</si>
  <si>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</si>
  <si>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</si>
  <si>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</si>
  <si>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</si>
  <si>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</si>
  <si>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</si>
  <si>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</si>
  <si>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</si>
  <si>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</si>
  <si>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</si>
  <si>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</si>
  <si>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</si>
  <si>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</si>
  <si>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</si>
  <si>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</si>
  <si>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</si>
  <si>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</si>
  <si>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</si>
  <si>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</si>
  <si>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</si>
  <si>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</si>
  <si>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</si>
  <si>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</si>
  <si>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</si>
  <si>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</si>
  <si>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</si>
  <si>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</si>
  <si>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</si>
  <si>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</si>
  <si>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</si>
  <si>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</si>
  <si>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</si>
  <si>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</si>
  <si>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</si>
  <si>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</si>
  <si>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</si>
  <si>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</si>
  <si>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</si>
  <si>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</si>
  <si>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</si>
  <si>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</si>
  <si>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</si>
  <si>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</si>
  <si>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</si>
  <si>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</si>
  <si>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</si>
  <si>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</si>
  <si>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</si>
  <si>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</si>
  <si>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</si>
  <si>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</si>
  <si>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</si>
  <si>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</si>
  <si>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</si>
  <si>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</si>
  <si>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</si>
  <si>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</si>
  <si>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</si>
  <si>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</si>
  <si>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</si>
  <si>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</si>
  <si>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</si>
  <si>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</si>
  <si>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</si>
  <si>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</si>
  <si>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</si>
  <si>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</si>
  <si>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</si>
  <si>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</si>
  <si>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</si>
  <si>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</si>
  <si>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</si>
  <si>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</si>
  <si>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</si>
  <si>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</si>
  <si>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</si>
  <si>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</si>
  <si>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</si>
  <si>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</si>
  <si>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</si>
  <si>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</si>
  <si>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</si>
  <si>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</si>
  <si>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</si>
  <si>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</si>
  <si>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</si>
  <si>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</si>
  <si>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</si>
  <si>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</si>
  <si>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</si>
  <si>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</si>
  <si>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</si>
  <si>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</si>
  <si>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</si>
  <si>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</si>
  <si>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</si>
  <si>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</si>
  <si>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</si>
  <si>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</si>
  <si>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</si>
  <si>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</si>
  <si>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</si>
  <si>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</si>
  <si>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</si>
  <si>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</si>
  <si>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</si>
  <si>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</si>
  <si>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</si>
  <si>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</si>
  <si>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</si>
  <si>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</si>
  <si>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</si>
  <si>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</si>
  <si>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</si>
  <si>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</si>
  <si>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</si>
  <si>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</si>
  <si>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</si>
  <si>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</si>
  <si>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</si>
  <si>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</si>
  <si>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</si>
  <si>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</si>
  <si>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</si>
  <si>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</si>
  <si>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</si>
  <si>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</si>
  <si>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</si>
  <si>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</si>
  <si>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</si>
  <si>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</si>
  <si>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</si>
  <si>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</si>
  <si>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</si>
  <si>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</si>
  <si>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</si>
  <si>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</si>
  <si>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</si>
  <si>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</si>
  <si>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</si>
  <si>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</si>
  <si>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</si>
  <si>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</si>
  <si>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</si>
  <si>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</si>
  <si>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</si>
  <si>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</si>
  <si>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</si>
  <si>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</si>
  <si>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</si>
  <si>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</si>
  <si>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</si>
  <si>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</si>
  <si>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</si>
  <si>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</si>
  <si>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</si>
  <si>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</si>
  <si>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</si>
  <si>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</si>
  <si>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</si>
  <si>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</si>
  <si>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</si>
  <si>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</si>
  <si>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</si>
  <si>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</si>
  <si>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</si>
  <si>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</si>
  <si>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</si>
  <si>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</si>
  <si>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</si>
  <si>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</si>
  <si>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</si>
  <si>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</si>
  <si>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</si>
  <si>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</si>
  <si>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</si>
  <si>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</si>
  <si>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</si>
  <si>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</si>
  <si>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</si>
  <si>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</si>
  <si>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</si>
  <si>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</si>
  <si>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</si>
  <si>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</si>
  <si>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</si>
  <si>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</si>
  <si>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</si>
  <si>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</si>
  <si>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</si>
  <si>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</si>
  <si>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</si>
  <si>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</si>
  <si>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</si>
  <si>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</si>
  <si>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</si>
  <si>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</si>
  <si>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</si>
  <si>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</si>
  <si>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</si>
  <si>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</si>
  <si>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</si>
  <si>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</si>
  <si>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</si>
  <si>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</si>
  <si>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</si>
  <si>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</si>
  <si>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</si>
  <si>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</si>
  <si>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</si>
  <si>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</si>
  <si>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</si>
  <si>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</si>
  <si>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</si>
  <si>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</si>
  <si>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</si>
  <si>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</si>
  <si>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</si>
  <si>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</si>
  <si>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</si>
  <si>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</si>
  <si>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</si>
  <si>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</si>
  <si>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</si>
  <si>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</si>
  <si>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</si>
  <si>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</si>
  <si>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</si>
  <si>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</si>
  <si>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</si>
  <si>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</si>
  <si>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</si>
  <si>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</si>
  <si>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</si>
  <si>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</si>
  <si>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</si>
  <si>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</si>
  <si>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</si>
  <si>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</si>
  <si>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</si>
  <si>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</si>
  <si>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</si>
  <si>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</si>
  <si>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</si>
  <si>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</si>
  <si>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</si>
  <si>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</si>
  <si>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</si>
  <si>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</si>
  <si>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</si>
  <si>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</si>
  <si>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</si>
  <si>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</si>
  <si>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</si>
  <si>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</si>
  <si>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</si>
  <si>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</si>
  <si>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</si>
  <si>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</si>
  <si>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</si>
  <si>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</si>
  <si>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</si>
  <si>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</si>
  <si>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</si>
  <si>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</si>
  <si>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</si>
  <si>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</si>
  <si>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</si>
  <si>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</si>
  <si>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</si>
  <si>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</si>
  <si>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</si>
  <si>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</si>
  <si>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</si>
  <si>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</si>
  <si>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</si>
  <si>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</si>
  <si>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</si>
  <si>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</si>
  <si>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</si>
  <si>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</si>
  <si>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</si>
  <si>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</si>
  <si>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</si>
  <si>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</si>
  <si>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</si>
  <si>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</si>
  <si>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</si>
  <si>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</si>
  <si>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</si>
  <si>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</si>
  <si>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</si>
  <si>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</si>
  <si>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</si>
  <si>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</si>
  <si>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</si>
  <si>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</si>
  <si>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</si>
  <si>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</si>
  <si>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</si>
  <si>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</si>
  <si>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</si>
  <si>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</si>
  <si>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</si>
  <si>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</si>
  <si>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</si>
  <si>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</si>
  <si>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</si>
  <si>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</si>
  <si>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</si>
  <si>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</si>
  <si>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</si>
  <si>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</si>
  <si>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</si>
  <si>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</si>
  <si>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</si>
  <si>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</si>
  <si>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</si>
  <si>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</si>
  <si>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</si>
  <si>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</si>
  <si>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</si>
  <si>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</si>
  <si>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</si>
  <si>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</si>
  <si>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</si>
  <si>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</si>
  <si>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</si>
  <si>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</si>
  <si>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</si>
  <si>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</si>
  <si>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</si>
  <si>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</si>
  <si>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</si>
  <si>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</si>
  <si>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</si>
  <si>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</si>
  <si>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</si>
  <si>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</si>
  <si>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</si>
  <si>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</si>
  <si>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</si>
  <si>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</si>
  <si>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</si>
  <si>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</si>
  <si>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</si>
  <si>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</si>
  <si>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</si>
  <si>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</si>
  <si>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</si>
  <si>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</si>
  <si>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</si>
  <si>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</si>
  <si>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</si>
  <si>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</si>
  <si>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</si>
  <si>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</si>
  <si>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</si>
  <si>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</si>
  <si>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</si>
  <si>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</si>
  <si>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</si>
  <si>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</si>
  <si>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</si>
  <si>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</si>
  <si>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</si>
  <si>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</si>
  <si>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</si>
  <si>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</si>
  <si>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</si>
  <si>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</si>
  <si>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</si>
  <si>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</si>
  <si>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</si>
  <si>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</si>
  <si>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</si>
  <si>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</si>
  <si>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</si>
  <si>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</si>
  <si>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</si>
  <si>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</si>
  <si>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</si>
  <si>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</si>
  <si>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</si>
  <si>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</si>
  <si>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</si>
  <si>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</si>
  <si>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</si>
  <si>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</si>
  <si>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</si>
  <si>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</si>
  <si>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</si>
  <si>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</si>
  <si>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</si>
  <si>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</si>
  <si>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</si>
  <si>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</si>
  <si>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</si>
  <si>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</si>
  <si>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</si>
  <si>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</si>
  <si>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</si>
  <si>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</si>
  <si>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</si>
  <si>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</si>
  <si>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</si>
  <si>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</si>
  <si>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</si>
  <si>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</si>
  <si>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</si>
  <si>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</si>
  <si>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</si>
  <si>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</si>
  <si>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</si>
  <si>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</si>
  <si>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</si>
  <si>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</si>
  <si>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</si>
  <si>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</si>
  <si>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</si>
  <si>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</si>
  <si>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</si>
  <si>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</si>
  <si>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</si>
  <si>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</si>
  <si>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</si>
  <si>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</si>
  <si>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</si>
  <si>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</si>
  <si>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</si>
  <si>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</si>
  <si>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</si>
  <si>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</si>
  <si>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</si>
  <si>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</si>
  <si>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</si>
  <si>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</si>
  <si>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</si>
  <si>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</si>
  <si>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</si>
  <si>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</si>
  <si>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</si>
  <si>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</si>
  <si>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</si>
  <si>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</si>
  <si>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</si>
  <si>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</si>
  <si>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</si>
  <si>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</si>
  <si>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</si>
  <si>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</si>
  <si>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</si>
  <si>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</si>
  <si>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</si>
  <si>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</si>
  <si>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</si>
  <si>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</si>
  <si>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</si>
  <si>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</si>
  <si>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</si>
  <si>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</si>
  <si>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</si>
  <si>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</si>
  <si>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</si>
  <si>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</si>
  <si>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</si>
  <si>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</si>
  <si>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</si>
  <si>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</si>
  <si>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</si>
  <si>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</si>
  <si>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</si>
  <si>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</si>
  <si>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</si>
  <si>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</si>
  <si>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</si>
  <si>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</si>
  <si>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</si>
  <si>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</si>
  <si>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</si>
  <si>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</si>
  <si>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</si>
  <si>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</si>
  <si>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</si>
  <si>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</si>
  <si>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</si>
  <si>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</si>
  <si>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</si>
  <si>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</si>
  <si>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</si>
  <si>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</si>
  <si>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</si>
  <si>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</si>
  <si>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</si>
  <si>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</si>
  <si>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</si>
  <si>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</si>
  <si>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</si>
  <si>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</si>
  <si>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</si>
  <si>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</si>
  <si>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</si>
  <si>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</si>
  <si>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</si>
  <si>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</si>
  <si>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</si>
  <si>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</si>
  <si>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</si>
  <si>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</si>
  <si>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</si>
  <si>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</si>
  <si>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</si>
  <si>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</si>
  <si>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</si>
  <si>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</si>
  <si>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</si>
  <si>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</si>
  <si>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</si>
  <si>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</si>
  <si>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</si>
  <si>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</si>
  <si>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</si>
  <si>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</si>
  <si>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</si>
  <si>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</si>
  <si>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</si>
  <si>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</si>
  <si>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</si>
  <si>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</si>
  <si>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</si>
  <si>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</si>
  <si>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</si>
  <si>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</si>
  <si>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</si>
  <si>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</si>
  <si>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</si>
  <si>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</si>
  <si>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</si>
  <si>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</si>
  <si>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</si>
  <si>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</si>
  <si>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</si>
  <si>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</si>
  <si>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</si>
  <si>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</si>
  <si>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</si>
  <si>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</si>
  <si>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</si>
  <si>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</si>
  <si>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</si>
  <si>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</si>
  <si>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</si>
  <si>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</si>
  <si>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</si>
  <si>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</si>
  <si>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</si>
  <si>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</si>
  <si>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</si>
  <si>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</si>
  <si>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</si>
  <si>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</si>
  <si>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</si>
  <si>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</si>
  <si>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</si>
  <si>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</si>
  <si>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</si>
  <si>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</si>
  <si>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</si>
  <si>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</si>
  <si>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</si>
  <si>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</si>
  <si>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</si>
  <si>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</si>
  <si>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</si>
  <si>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</si>
  <si>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</si>
  <si>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</si>
  <si>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</si>
  <si>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</si>
  <si>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</si>
  <si>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</si>
  <si>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</si>
  <si>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</si>
  <si>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</si>
  <si>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</si>
  <si>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</si>
  <si>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</si>
  <si>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</si>
  <si>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</si>
  <si>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</si>
  <si>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</si>
  <si>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</si>
  <si>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</si>
  <si>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</si>
  <si>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</si>
  <si>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</si>
  <si>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</si>
  <si>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</si>
  <si>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</si>
  <si>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</si>
  <si>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</si>
  <si>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</si>
  <si>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</si>
  <si>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</si>
  <si>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</si>
  <si>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</si>
  <si>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</si>
  <si>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</si>
  <si>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</si>
  <si>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</si>
  <si>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</si>
  <si>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</si>
  <si>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</si>
  <si>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</si>
  <si>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</si>
  <si>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</si>
  <si>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</si>
  <si>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</si>
  <si>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</si>
  <si>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</si>
  <si>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</si>
  <si>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</si>
  <si>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</si>
  <si>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</si>
  <si>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</si>
  <si>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</si>
  <si>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</si>
  <si>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</si>
  <si>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</si>
  <si>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</si>
  <si>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</si>
  <si>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</si>
  <si>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</si>
  <si>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</si>
  <si>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</si>
  <si>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</si>
  <si>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</si>
  <si>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</si>
  <si>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</si>
  <si>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</si>
  <si>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</si>
  <si>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</si>
  <si>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</si>
  <si>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</si>
  <si>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</si>
  <si>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</si>
  <si>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</si>
  <si>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</si>
  <si>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</si>
  <si>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</si>
  <si>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</si>
  <si>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</si>
  <si>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</si>
  <si>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</si>
  <si>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</si>
  <si>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</si>
  <si>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</si>
  <si>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</si>
  <si>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</si>
  <si>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</si>
  <si>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</si>
  <si>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</si>
  <si>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</si>
  <si>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</si>
  <si>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</si>
  <si>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</si>
  <si>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</si>
  <si>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</si>
  <si>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</si>
  <si>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</si>
  <si>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</si>
  <si>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</si>
  <si>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</si>
  <si>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</si>
  <si>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</si>
  <si>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</si>
  <si>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</si>
  <si>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</si>
  <si>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</si>
  <si>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</si>
  <si>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</si>
  <si>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</si>
  <si>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</si>
  <si>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</si>
  <si>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</si>
  <si>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</si>
  <si>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</si>
  <si>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</si>
  <si>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</si>
  <si>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</si>
  <si>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</si>
  <si>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</si>
  <si>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</si>
  <si>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</si>
  <si>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</si>
  <si>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</si>
  <si>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</si>
  <si>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</si>
  <si>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</si>
  <si>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</si>
  <si>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</si>
  <si>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</si>
  <si>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</si>
  <si>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</si>
  <si>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</si>
  <si>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</si>
  <si>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</si>
  <si>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</si>
  <si>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</si>
  <si>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</si>
  <si>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</si>
  <si>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</si>
  <si>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</si>
  <si>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</si>
  <si>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</si>
  <si>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</si>
  <si>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</si>
  <si>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</si>
  <si>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</si>
  <si>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</si>
  <si>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</si>
  <si>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</si>
  <si>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</si>
  <si>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</si>
  <si>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</si>
  <si>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</si>
  <si>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</si>
  <si>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</si>
  <si>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</si>
  <si>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</si>
  <si>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</si>
  <si>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</si>
  <si>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</si>
  <si>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</si>
  <si>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</si>
  <si>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</si>
  <si>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</si>
  <si>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</si>
  <si>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</si>
  <si>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</si>
  <si>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</si>
  <si>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</si>
  <si>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</si>
  <si>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</si>
  <si>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</si>
  <si>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</si>
  <si>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</si>
  <si>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</si>
  <si>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</si>
  <si>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</si>
  <si>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</si>
  <si>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</si>
  <si>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</si>
  <si>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</si>
  <si>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</si>
  <si>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</si>
  <si>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</si>
  <si>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</si>
  <si>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</si>
  <si>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</si>
  <si>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</si>
  <si>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</si>
  <si>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</si>
  <si>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</si>
  <si>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</si>
  <si>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</si>
  <si>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</si>
  <si>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</si>
  <si>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</si>
  <si>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</si>
  <si>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</si>
  <si>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</si>
  <si>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</si>
  <si>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</si>
  <si>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</si>
  <si>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</si>
  <si>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</si>
  <si>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</si>
  <si>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</si>
  <si>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</si>
  <si>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</si>
  <si>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</si>
  <si>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</si>
  <si>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</si>
  <si>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</si>
  <si>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</si>
  <si>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</si>
  <si>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</si>
  <si>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</si>
  <si>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</si>
  <si>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</si>
  <si>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</si>
  <si>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</si>
  <si>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</si>
  <si>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</si>
  <si>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</si>
  <si>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</si>
  <si>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</si>
  <si>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</si>
  <si>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</si>
  <si>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</si>
  <si>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</si>
  <si>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</si>
  <si>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</si>
  <si>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</si>
  <si>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</si>
  <si>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</si>
  <si>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</si>
  <si>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</si>
  <si>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</si>
  <si>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</si>
  <si>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</si>
  <si>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</si>
  <si>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</si>
  <si>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</si>
  <si>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</si>
  <si>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</si>
  <si>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</si>
  <si>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</si>
  <si>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</si>
  <si>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</si>
  <si>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</si>
  <si>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</si>
  <si>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</si>
  <si>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</si>
  <si>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</si>
  <si>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</si>
  <si>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</si>
  <si>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</si>
  <si>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</si>
  <si>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</si>
  <si>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</si>
  <si>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</si>
  <si>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</si>
  <si>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</si>
  <si>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</si>
  <si>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</si>
  <si>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</si>
  <si>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</si>
  <si>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</si>
  <si>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</si>
  <si>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</si>
  <si>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</si>
  <si>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</si>
  <si>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</si>
  <si>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</si>
  <si>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</si>
  <si>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</si>
  <si>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</si>
  <si>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</si>
  <si>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</si>
  <si>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</si>
  <si>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</si>
  <si>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</si>
  <si>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</si>
  <si>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</si>
  <si>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</si>
  <si>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</si>
  <si>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</si>
  <si>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</si>
  <si>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</si>
  <si>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</si>
  <si>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</si>
  <si>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</si>
  <si>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</si>
  <si>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</si>
  <si>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</si>
  <si>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</si>
  <si>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</si>
  <si>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</si>
  <si>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</si>
  <si>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</si>
  <si>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</si>
  <si>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</si>
  <si>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</si>
  <si>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</si>
  <si>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</si>
  <si>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</si>
  <si>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</si>
  <si>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</si>
  <si>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</si>
  <si>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</si>
  <si>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</si>
  <si>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</si>
  <si>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</si>
  <si>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</si>
  <si>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</si>
  <si>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</si>
  <si>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</si>
  <si>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</si>
  <si>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</si>
  <si>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</si>
  <si>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</si>
  <si>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</si>
  <si>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</si>
  <si>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</si>
  <si>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</si>
  <si>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</si>
  <si>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</si>
  <si>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</si>
  <si>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</si>
  <si>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</si>
  <si>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</si>
  <si>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</si>
  <si>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</si>
  <si>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</si>
  <si>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</si>
  <si>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</si>
  <si>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</si>
  <si>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</si>
  <si>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</si>
  <si>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</si>
  <si>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</si>
  <si>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</si>
  <si>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</si>
  <si>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</si>
  <si>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</si>
  <si>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</si>
  <si>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</si>
  <si>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</si>
  <si>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</si>
  <si>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</si>
  <si>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</si>
  <si>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</si>
  <si>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</si>
  <si>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</si>
  <si>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</si>
  <si>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</si>
  <si>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</si>
  <si>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</si>
  <si>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</si>
  <si>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</si>
  <si>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</si>
  <si>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</si>
  <si>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</si>
  <si>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</si>
  <si>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</si>
  <si>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</si>
  <si>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</si>
  <si>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</si>
  <si>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</si>
  <si>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</si>
  <si>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</si>
  <si>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</si>
  <si>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</si>
  <si>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</si>
  <si>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</si>
  <si>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</si>
  <si>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</si>
  <si>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</si>
  <si>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</si>
  <si>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</si>
  <si>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</si>
  <si>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</si>
  <si>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</si>
  <si>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</si>
  <si>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</si>
  <si>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</si>
  <si>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</si>
  <si>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</si>
  <si>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</si>
  <si>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</si>
  <si>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</si>
  <si>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</si>
  <si>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</si>
  <si>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</si>
  <si>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</si>
  <si>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</si>
  <si>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</si>
  <si>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</si>
  <si>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</si>
  <si>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</si>
  <si>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</si>
  <si>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</si>
  <si>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</si>
  <si>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</si>
  <si>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</si>
  <si>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</si>
  <si>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</si>
  <si>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</si>
  <si>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</si>
  <si>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</si>
  <si>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</si>
  <si>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</si>
  <si>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</si>
  <si>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</si>
  <si>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</si>
  <si>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</si>
  <si>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</si>
  <si>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</si>
  <si>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</si>
  <si>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</si>
  <si>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</si>
  <si>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</si>
  <si>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</si>
  <si>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</si>
  <si>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</si>
  <si>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</si>
  <si>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</si>
  <si>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</si>
  <si>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</si>
  <si>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</si>
  <si>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</si>
  <si>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</si>
  <si>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</si>
  <si>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</si>
  <si>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</si>
  <si>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</si>
  <si>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</si>
  <si>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</si>
  <si>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</si>
  <si>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</si>
  <si>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</si>
  <si>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</si>
  <si>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</si>
  <si>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</si>
  <si>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</si>
  <si>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</si>
  <si>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</si>
  <si>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</si>
  <si>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</si>
  <si>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</si>
  <si>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</si>
  <si>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</si>
  <si>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</si>
  <si>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</si>
  <si>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</si>
  <si>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</si>
  <si>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</si>
  <si>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</si>
  <si>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</si>
  <si>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</si>
  <si>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</si>
  <si>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</si>
  <si>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</si>
  <si>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</si>
  <si>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</si>
  <si>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</si>
  <si>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</si>
  <si>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</si>
  <si>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</si>
  <si>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</si>
  <si>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</si>
  <si>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</si>
  <si>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</si>
  <si>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</si>
  <si>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</si>
  <si>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</si>
  <si>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</si>
  <si>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</si>
  <si>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</si>
  <si>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</si>
  <si>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</si>
  <si>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</si>
  <si>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</si>
  <si>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</si>
  <si>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</si>
  <si>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</si>
  <si>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</si>
  <si>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</si>
  <si>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</si>
  <si>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</si>
  <si>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</si>
  <si>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</si>
  <si>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</si>
  <si>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</si>
  <si>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</si>
  <si>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</si>
  <si>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</si>
  <si>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</si>
  <si>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</si>
  <si>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</si>
  <si>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</si>
  <si>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</si>
  <si>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</si>
  <si>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</si>
  <si>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</si>
  <si>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</si>
  <si>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</si>
  <si>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</si>
  <si>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</si>
  <si>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</si>
  <si>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</si>
  <si>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</si>
  <si>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</si>
  <si>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</si>
  <si>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</si>
  <si>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</si>
  <si>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</si>
  <si>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</si>
  <si>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</si>
  <si>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</si>
  <si>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</si>
  <si>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</si>
  <si>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</si>
  <si>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</si>
  <si>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</si>
  <si>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</si>
  <si>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</si>
  <si>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</si>
  <si>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</si>
  <si>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</si>
  <si>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</si>
  <si>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</si>
  <si>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</si>
  <si>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</si>
  <si>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</si>
  <si>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</si>
  <si>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</si>
  <si>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</si>
  <si>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</si>
  <si>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</si>
  <si>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</si>
  <si>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</si>
  <si>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</si>
  <si>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</si>
  <si>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</si>
  <si>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</si>
  <si>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</si>
  <si>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</si>
  <si>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</si>
  <si>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</si>
  <si>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</si>
  <si>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</si>
  <si>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</si>
  <si>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</si>
  <si>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</si>
  <si>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</si>
  <si>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</si>
  <si>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</si>
  <si>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</si>
  <si>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</si>
  <si>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</si>
  <si>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</si>
  <si>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</si>
  <si>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</si>
  <si>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</si>
  <si>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</si>
  <si>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</si>
  <si>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</si>
  <si>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</si>
  <si>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</si>
  <si>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</si>
  <si>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</si>
  <si>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</si>
  <si>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</si>
  <si>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</si>
  <si>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</si>
  <si>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</si>
  <si>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</si>
  <si>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</si>
  <si>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</si>
  <si>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</si>
  <si>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</si>
  <si>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</si>
  <si>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</si>
  <si>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</si>
  <si>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</si>
  <si>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</si>
  <si>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</si>
  <si>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</si>
  <si>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</si>
  <si>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</si>
  <si>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</si>
  <si>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</si>
  <si>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</si>
  <si>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</si>
  <si>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</si>
  <si>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</si>
  <si>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</si>
  <si>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</si>
  <si>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</si>
  <si>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</si>
  <si>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</si>
  <si>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</si>
  <si>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</si>
  <si>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</si>
  <si>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</si>
  <si>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</si>
  <si>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</si>
  <si>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</si>
  <si>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</si>
  <si>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</si>
  <si>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</si>
  <si>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</si>
  <si>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</si>
  <si>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</si>
  <si>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</si>
  <si>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</si>
  <si>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</si>
  <si>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</si>
  <si>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</si>
  <si>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</si>
  <si>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</si>
  <si>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</si>
  <si>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</si>
  <si>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</si>
  <si>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</si>
  <si>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</si>
  <si>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</si>
  <si>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</si>
  <si>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</si>
  <si>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</si>
  <si>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</si>
  <si>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</si>
  <si>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</si>
  <si>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</si>
  <si>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</si>
  <si>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</si>
  <si>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</si>
  <si>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</si>
  <si>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</si>
  <si>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</si>
  <si>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</si>
  <si>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</si>
  <si>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</si>
  <si>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</si>
  <si>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</si>
  <si>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</si>
  <si>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</si>
  <si>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</si>
  <si>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</si>
  <si>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</si>
  <si>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</si>
  <si>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</si>
  <si>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</si>
  <si>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</si>
  <si>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</si>
  <si>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</si>
  <si>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</si>
  <si>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</si>
  <si>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</si>
  <si>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</si>
  <si>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</si>
  <si>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</si>
  <si>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</si>
  <si>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</si>
  <si>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</si>
  <si>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</si>
  <si>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</si>
  <si>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</si>
  <si>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</si>
  <si>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</si>
  <si>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</si>
  <si>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</si>
  <si>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</si>
  <si>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</si>
  <si>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</si>
  <si>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</si>
  <si>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</si>
  <si>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</si>
  <si>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</si>
  <si>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</si>
  <si>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</si>
  <si>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</si>
  <si>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</si>
  <si>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</si>
  <si>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</si>
  <si>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</si>
  <si>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</si>
  <si>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</si>
  <si>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</si>
  <si>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</si>
  <si>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</si>
  <si>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</si>
  <si>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</si>
  <si>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</si>
  <si>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</si>
  <si>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</si>
  <si>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</si>
  <si>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</si>
  <si>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</si>
  <si>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</si>
  <si>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</si>
  <si>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</si>
  <si>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</si>
  <si>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</si>
  <si>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</si>
  <si>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</si>
  <si>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</si>
  <si>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</si>
  <si>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</si>
  <si>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</si>
  <si>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</si>
  <si>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</si>
  <si>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</si>
  <si>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</si>
  <si>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</si>
  <si>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</si>
  <si>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</si>
  <si>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</si>
  <si>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</si>
  <si>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</si>
  <si>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</si>
  <si>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</si>
  <si>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</si>
  <si>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</si>
  <si>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</si>
  <si>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</si>
  <si>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</si>
  <si>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</si>
  <si>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</si>
  <si>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</si>
  <si>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</si>
  <si>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</si>
  <si>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</si>
  <si>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</si>
  <si>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</si>
  <si>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</si>
  <si>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</si>
  <si>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</si>
  <si>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</si>
  <si>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</si>
  <si>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</si>
  <si>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</si>
  <si>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</si>
  <si>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</si>
  <si>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</si>
  <si>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</si>
  <si>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</si>
  <si>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</si>
  <si>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</si>
  <si>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</si>
  <si>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</si>
  <si>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</si>
  <si>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</si>
  <si>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</si>
  <si>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</si>
  <si>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</si>
  <si>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</si>
  <si>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</si>
  <si>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</si>
  <si>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</si>
  <si>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</si>
  <si>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</si>
  <si>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</si>
  <si>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</si>
  <si>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</si>
  <si>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</si>
  <si>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</si>
  <si>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</si>
  <si>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</si>
  <si>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</si>
  <si>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</si>
  <si>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</si>
  <si>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</si>
  <si>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</si>
  <si>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</si>
  <si>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</si>
  <si>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</si>
  <si>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</si>
  <si>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</si>
  <si>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</si>
  <si>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</si>
  <si>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</si>
  <si>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</si>
  <si>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</si>
  <si>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</si>
  <si>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</si>
  <si>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</si>
  <si>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</si>
  <si>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</si>
  <si>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</si>
  <si>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</si>
  <si>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</si>
  <si>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</si>
  <si>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</si>
  <si>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</si>
  <si>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</si>
  <si>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</si>
  <si>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</si>
  <si>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</si>
  <si>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</si>
  <si>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</si>
  <si>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</si>
  <si>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</si>
  <si>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</si>
  <si>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</si>
  <si>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</si>
  <si>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</si>
  <si>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</si>
  <si>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</si>
  <si>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</si>
  <si>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</si>
  <si>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</si>
  <si>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</si>
  <si>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</si>
  <si>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</si>
  <si>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</si>
  <si>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</si>
  <si>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</si>
  <si>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</si>
  <si>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</si>
  <si>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</si>
  <si>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</si>
  <si>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</si>
  <si>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</si>
  <si>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</si>
  <si>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</si>
  <si>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</si>
  <si>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</si>
  <si>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</si>
  <si>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</si>
  <si>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</si>
  <si>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</si>
  <si>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</si>
  <si>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</si>
  <si>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</si>
  <si>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</si>
  <si>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</si>
  <si>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</si>
  <si>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</si>
  <si>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</si>
  <si>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</si>
  <si>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</si>
  <si>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</si>
  <si>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</si>
  <si>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</si>
  <si>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</si>
  <si>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</si>
  <si>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</si>
  <si>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</si>
  <si>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</si>
  <si>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</si>
  <si>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</si>
  <si>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</si>
  <si>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</si>
  <si>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</si>
  <si>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</si>
  <si>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</si>
  <si>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</si>
  <si>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</si>
  <si>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</si>
  <si>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</si>
  <si>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</si>
  <si>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</si>
  <si>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</si>
  <si>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</si>
  <si>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</si>
  <si>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</si>
  <si>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</si>
  <si>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</si>
  <si>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</si>
  <si>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</si>
  <si>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</si>
  <si>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</si>
  <si>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</si>
  <si>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</si>
  <si>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</si>
  <si>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</si>
  <si>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</si>
  <si>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</si>
  <si>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</si>
  <si>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</si>
  <si>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</si>
  <si>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</si>
  <si>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</si>
  <si>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</si>
  <si>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</si>
  <si>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</si>
  <si>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</si>
  <si>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</si>
  <si>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</si>
  <si>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</si>
  <si>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</si>
  <si>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</si>
  <si>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</si>
  <si>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</si>
  <si>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</si>
  <si>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</si>
  <si>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</si>
  <si>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</si>
  <si>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</si>
  <si>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</si>
  <si>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</si>
  <si>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</si>
  <si>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</si>
  <si>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</si>
  <si>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</si>
  <si>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</si>
  <si>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</si>
  <si>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</si>
  <si>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</si>
  <si>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</si>
  <si>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</si>
  <si>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</si>
  <si>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</si>
  <si>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</si>
  <si>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</si>
  <si>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</si>
  <si>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</si>
  <si>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</si>
  <si>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</si>
  <si>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</si>
  <si>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</si>
  <si>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</si>
  <si>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</si>
  <si>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</si>
  <si>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</si>
  <si>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</si>
  <si>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</si>
  <si>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</si>
  <si>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</si>
  <si>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</si>
  <si>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</si>
  <si>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</si>
  <si>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</si>
  <si>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</si>
  <si>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</si>
  <si>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</si>
  <si>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</si>
  <si>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</si>
  <si>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</si>
  <si>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</si>
  <si>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</si>
  <si>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</si>
  <si>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</si>
  <si>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</si>
  <si>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</si>
  <si>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</si>
  <si>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</si>
  <si>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</si>
  <si>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</si>
  <si>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</si>
  <si>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</si>
  <si>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</si>
  <si>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</si>
  <si>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</si>
  <si>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</si>
  <si>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</si>
  <si>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</si>
  <si>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</si>
  <si>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</si>
  <si>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</si>
  <si>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</si>
  <si>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</si>
  <si>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</si>
  <si>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</si>
  <si>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</si>
  <si>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</si>
  <si>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</si>
  <si>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</si>
  <si>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</si>
  <si>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</si>
  <si>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</si>
  <si>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</si>
  <si>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</si>
  <si>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</si>
  <si>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</si>
  <si>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</si>
  <si>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</si>
  <si>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</si>
  <si>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</si>
  <si>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</si>
  <si>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</si>
  <si>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</si>
  <si>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</si>
  <si>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</si>
  <si>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</si>
  <si>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</si>
  <si>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</si>
  <si>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</si>
  <si>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</si>
  <si>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</si>
  <si>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</si>
  <si>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</si>
  <si>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</si>
  <si>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</si>
  <si>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</si>
  <si>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</si>
  <si>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</si>
  <si>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</si>
  <si>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</si>
  <si>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</si>
  <si>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</si>
  <si>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</si>
  <si>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</si>
  <si>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</si>
  <si>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</si>
  <si>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</si>
  <si>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</si>
  <si>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</si>
  <si>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</si>
  <si>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</si>
  <si>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</si>
  <si>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</si>
  <si>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</si>
  <si>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</si>
  <si>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</si>
  <si>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</si>
  <si>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</si>
  <si>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</si>
  <si>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</si>
  <si>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</si>
  <si>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</si>
  <si>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</si>
  <si>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</si>
  <si>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</si>
  <si>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</si>
  <si>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</si>
  <si>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</si>
  <si>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</si>
  <si>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</si>
  <si>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</si>
  <si>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</si>
  <si>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</si>
  <si>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</si>
  <si>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</si>
  <si>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</si>
  <si>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</si>
  <si>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</si>
  <si>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</si>
  <si>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</si>
  <si>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</si>
  <si>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</si>
  <si>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</si>
  <si>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</si>
  <si>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</si>
  <si>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</si>
  <si>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</si>
  <si>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</si>
  <si>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</si>
  <si>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</si>
  <si>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</si>
  <si>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</si>
  <si>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</si>
  <si>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</si>
  <si>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</si>
  <si>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</si>
  <si>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</si>
  <si>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</si>
  <si>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</si>
  <si>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</si>
  <si>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</si>
  <si>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</si>
  <si>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</si>
  <si>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</si>
  <si>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</si>
  <si>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</si>
  <si>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</si>
  <si>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</si>
  <si>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</si>
  <si>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</si>
  <si>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</si>
  <si>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</si>
  <si>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</si>
  <si>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</si>
  <si>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</si>
  <si>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</si>
  <si>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</si>
  <si>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</si>
  <si>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</si>
  <si>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</si>
  <si>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</si>
  <si>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</si>
  <si>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</si>
  <si>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</si>
  <si>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</si>
  <si>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</si>
  <si>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</si>
  <si>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</si>
  <si>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</si>
  <si>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</si>
  <si>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</si>
  <si>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</si>
  <si>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</si>
  <si>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</si>
  <si>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</si>
  <si>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</si>
  <si>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</si>
  <si>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</si>
  <si>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</si>
  <si>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</si>
  <si>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</si>
  <si>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</si>
  <si>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</si>
  <si>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</si>
  <si>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</si>
  <si>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</si>
  <si>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</si>
  <si>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</si>
  <si>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</si>
  <si>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</si>
  <si>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</si>
  <si>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</si>
  <si>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</si>
  <si>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</si>
  <si>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</si>
  <si>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</si>
  <si>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</si>
  <si>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</si>
  <si>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</si>
  <si>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</si>
  <si>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</si>
  <si>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</si>
  <si>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</si>
  <si>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</si>
  <si>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</si>
  <si>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</si>
  <si>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</si>
  <si>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</si>
  <si>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</si>
  <si>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</si>
  <si>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</si>
  <si>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</si>
  <si>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</si>
  <si>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</si>
  <si>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</si>
  <si>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</si>
  <si>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</si>
  <si>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</si>
  <si>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</si>
  <si>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</si>
  <si>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</si>
  <si>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</si>
  <si>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</si>
  <si>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</si>
  <si>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</si>
  <si>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</si>
  <si>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</si>
  <si>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</si>
  <si>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</si>
  <si>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</si>
  <si>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</si>
  <si>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</si>
  <si>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</si>
  <si>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</si>
  <si>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</si>
  <si>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</si>
  <si>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</si>
  <si>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</si>
  <si>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</si>
  <si>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</si>
  <si>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</si>
  <si>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</si>
  <si>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</si>
  <si>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</si>
  <si>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</si>
  <si>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</si>
  <si>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</si>
  <si>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</si>
  <si>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</si>
  <si>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</si>
  <si>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</si>
  <si>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</si>
  <si>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</si>
  <si>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</si>
  <si>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</si>
  <si>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</si>
  <si>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</si>
  <si>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</si>
  <si>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</si>
  <si>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</si>
  <si>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</si>
  <si>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</si>
  <si>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</si>
  <si>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</si>
  <si>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</si>
  <si>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</si>
  <si>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</si>
  <si>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</si>
  <si>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</si>
  <si>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</si>
  <si>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</si>
  <si>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</si>
  <si>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</si>
  <si>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</si>
  <si>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</si>
  <si>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</si>
  <si>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</si>
  <si>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</si>
  <si>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</si>
  <si>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</si>
  <si>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</si>
  <si>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</si>
  <si>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</si>
  <si>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</si>
  <si>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</si>
  <si>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</si>
  <si>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</si>
  <si>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</si>
  <si>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</si>
  <si>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</si>
  <si>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</si>
  <si>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</si>
  <si>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</si>
  <si>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</si>
  <si>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</si>
  <si>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</si>
  <si>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</si>
  <si>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</si>
  <si>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</si>
  <si>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</si>
  <si>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</si>
  <si>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</si>
  <si>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</si>
  <si>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</si>
  <si>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</si>
  <si>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</si>
  <si>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</si>
  <si>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</si>
  <si>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</si>
  <si>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</si>
  <si>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</si>
  <si>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</si>
  <si>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</si>
  <si>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</si>
  <si>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</si>
  <si>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</si>
  <si>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</si>
  <si>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</si>
  <si>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</si>
  <si>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</si>
  <si>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</si>
  <si>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</si>
  <si>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</si>
  <si>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</si>
  <si>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</si>
  <si>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</si>
  <si>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</si>
  <si>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</si>
  <si>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</si>
  <si>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</si>
  <si>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</si>
  <si>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</si>
  <si>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</si>
  <si>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</si>
  <si>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</si>
  <si>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</si>
  <si>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</si>
  <si>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</si>
  <si>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</si>
  <si>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</si>
  <si>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</si>
  <si>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</si>
  <si>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</si>
  <si>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</si>
  <si>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</si>
  <si>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</si>
  <si>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</si>
  <si>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</si>
  <si>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</si>
  <si>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</si>
  <si>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</si>
  <si>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</si>
  <si>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</si>
  <si>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</si>
  <si>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</si>
  <si>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</si>
  <si>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</si>
  <si>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</si>
  <si>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</si>
  <si>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</si>
  <si>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</si>
  <si>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</si>
  <si>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</si>
  <si>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</si>
  <si>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</si>
  <si>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</si>
  <si>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</si>
  <si>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</si>
  <si>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</si>
  <si>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</si>
  <si>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</si>
  <si>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</si>
  <si>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</si>
  <si>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</si>
  <si>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</si>
  <si>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</si>
  <si>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</si>
  <si>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</si>
  <si>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</si>
  <si>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</si>
  <si>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</si>
  <si>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</si>
  <si>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</si>
  <si>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</si>
  <si>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</si>
  <si>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</si>
  <si>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</si>
  <si>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</si>
  <si>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</si>
  <si>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</si>
  <si>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</si>
  <si>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</si>
  <si>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</si>
  <si>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</si>
  <si>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</si>
  <si>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</si>
  <si>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</si>
  <si>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</si>
  <si>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</si>
  <si>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</si>
  <si>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</si>
  <si>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</si>
  <si>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</si>
  <si>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</si>
  <si>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</si>
  <si>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</si>
  <si>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</si>
  <si>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</si>
  <si>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</si>
  <si>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</si>
  <si>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</si>
  <si>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</si>
  <si>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</si>
  <si>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</si>
  <si>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</si>
  <si>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</si>
  <si>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</si>
  <si>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</si>
  <si>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</si>
  <si>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</si>
  <si>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</si>
  <si>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</si>
  <si>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</si>
  <si>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</si>
  <si>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</si>
  <si>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</si>
  <si>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</si>
  <si>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</si>
  <si>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</si>
  <si>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</si>
  <si>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</si>
  <si>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</si>
  <si>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</si>
  <si>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</si>
  <si>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</si>
  <si>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</si>
  <si>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</si>
  <si>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</si>
  <si>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</si>
  <si>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</si>
  <si>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</si>
  <si>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</si>
  <si>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</si>
  <si>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</si>
  <si>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</si>
  <si>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</si>
  <si>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</si>
  <si>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</si>
  <si>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</si>
  <si>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</si>
  <si>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</si>
  <si>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</si>
  <si>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</si>
  <si>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</si>
  <si>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</si>
  <si>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</si>
  <si>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</si>
  <si>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</si>
  <si>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</si>
  <si>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</si>
  <si>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</si>
  <si>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</si>
  <si>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</si>
  <si>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</si>
  <si>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</si>
  <si>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</si>
  <si>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</si>
  <si>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</si>
  <si>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</si>
  <si>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</si>
  <si>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</si>
  <si>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</si>
  <si>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</si>
  <si>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</si>
  <si>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</si>
  <si>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</si>
  <si>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</si>
  <si>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</si>
  <si>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</si>
  <si>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</si>
  <si>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</si>
  <si>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</si>
  <si>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</si>
  <si>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</si>
  <si>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</si>
  <si>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</si>
  <si>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</si>
  <si>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</si>
  <si>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</si>
  <si>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</si>
  <si>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</si>
  <si>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</si>
  <si>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</si>
  <si>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</si>
  <si>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</si>
  <si>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</si>
  <si>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</si>
  <si>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</si>
  <si>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</si>
  <si>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</si>
  <si>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</si>
  <si>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</si>
  <si>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</si>
  <si>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</si>
  <si>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</si>
  <si>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</si>
  <si>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</si>
  <si>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</si>
  <si>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</si>
  <si>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</si>
  <si>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</si>
  <si>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</si>
  <si>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</si>
  <si>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</si>
  <si>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</si>
  <si>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</si>
  <si>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</si>
  <si>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</si>
  <si>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</si>
  <si>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</si>
  <si>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</si>
  <si>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</si>
  <si>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</si>
  <si>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</si>
  <si>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</si>
  <si>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</si>
  <si>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</si>
  <si>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</si>
  <si>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</si>
  <si>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</si>
  <si>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</si>
  <si>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</si>
  <si>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</si>
  <si>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</si>
  <si>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</si>
  <si>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</si>
  <si>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</si>
  <si>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</si>
  <si>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</si>
  <si>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</si>
  <si>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</si>
  <si>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</si>
  <si>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</si>
  <si>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</si>
  <si>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</si>
  <si>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</si>
  <si>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</si>
  <si>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</si>
  <si>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</si>
  <si>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</si>
  <si>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</si>
  <si>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</si>
  <si>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</si>
  <si>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</si>
  <si>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</si>
  <si>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</si>
  <si>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</si>
  <si>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</si>
  <si>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</si>
  <si>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</si>
  <si>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</si>
  <si>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</si>
  <si>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</si>
  <si>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</si>
  <si>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</si>
  <si>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</si>
  <si>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</si>
  <si>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</si>
  <si>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</si>
  <si>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</si>
  <si>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</si>
  <si>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</si>
  <si>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</si>
  <si>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</si>
  <si>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</si>
  <si>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</si>
  <si>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</si>
  <si>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</si>
  <si>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</si>
  <si>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</si>
  <si>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</si>
  <si>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</si>
  <si>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</si>
  <si>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</si>
  <si>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</si>
  <si>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</si>
  <si>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</si>
  <si>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</si>
  <si>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</si>
  <si>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</si>
  <si>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</si>
  <si>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</si>
  <si>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</si>
  <si>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</si>
  <si>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</si>
  <si>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</si>
  <si>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</si>
  <si>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</si>
  <si>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</si>
  <si>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</si>
  <si>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</si>
  <si>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</si>
  <si>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</si>
  <si>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</si>
  <si>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</si>
  <si>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</si>
  <si>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</si>
  <si>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</si>
  <si>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</si>
  <si>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</si>
  <si>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</si>
  <si>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</si>
  <si>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</si>
  <si>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</si>
  <si>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</si>
  <si>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</si>
  <si>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</si>
  <si>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</si>
  <si>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</si>
  <si>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</si>
  <si>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</si>
  <si>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</si>
  <si>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</si>
  <si>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</si>
  <si>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</si>
  <si>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</si>
  <si>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</si>
  <si>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</si>
  <si>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</si>
  <si>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</si>
  <si>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</si>
  <si>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</si>
  <si>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</si>
  <si>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</si>
  <si>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</si>
  <si>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</si>
  <si>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</si>
  <si>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</si>
  <si>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</si>
  <si>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</si>
  <si>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</si>
  <si>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</si>
  <si>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</si>
  <si>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</si>
  <si>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</si>
  <si>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</si>
  <si>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</si>
  <si>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</si>
  <si>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</si>
  <si>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</si>
  <si>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</si>
  <si>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</si>
  <si>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</si>
  <si>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</si>
  <si>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</si>
  <si>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</si>
  <si>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</si>
  <si>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</si>
  <si>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</si>
  <si>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</si>
  <si>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</si>
  <si>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</si>
  <si>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</si>
  <si>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</si>
  <si>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</si>
  <si>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</si>
  <si>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</si>
  <si>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</si>
  <si>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</si>
  <si>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</si>
  <si>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</si>
  <si>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</si>
  <si>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</si>
  <si>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</si>
  <si>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</si>
  <si>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</si>
  <si>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</si>
  <si>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</si>
  <si>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</si>
  <si>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</si>
  <si>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</si>
  <si>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</si>
  <si>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</si>
  <si>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</si>
  <si>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</si>
  <si>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</si>
  <si>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</si>
  <si>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</si>
  <si>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</si>
  <si>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</si>
  <si>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</si>
  <si>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</si>
  <si>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</si>
  <si>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</si>
  <si>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</si>
  <si>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</si>
  <si>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</si>
  <si>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</si>
  <si>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</si>
  <si>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</si>
  <si>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</si>
  <si>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</si>
  <si>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</si>
  <si>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</si>
  <si>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</si>
  <si>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</si>
  <si>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</si>
  <si>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</si>
  <si>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</si>
  <si>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</si>
  <si>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</si>
  <si>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</si>
  <si>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</si>
  <si>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</si>
  <si>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</si>
  <si>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</si>
  <si>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</si>
  <si>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</si>
  <si>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</si>
  <si>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</si>
  <si>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</si>
  <si>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</si>
  <si>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</si>
  <si>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</si>
  <si>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</si>
  <si>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</si>
  <si>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</si>
  <si>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</si>
  <si>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</si>
  <si>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</si>
  <si>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</si>
  <si>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</si>
  <si>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</si>
  <si>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</si>
  <si>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</si>
  <si>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</si>
  <si>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</si>
  <si>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</si>
  <si>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</si>
  <si>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</si>
  <si>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</si>
  <si>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</si>
  <si>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</si>
  <si>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</si>
  <si>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</si>
  <si>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</si>
  <si>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</si>
  <si>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</si>
  <si>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</si>
  <si>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</si>
  <si>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</si>
  <si>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</si>
  <si>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</si>
  <si>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</si>
  <si>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</si>
  <si>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</si>
  <si>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</si>
  <si>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</si>
  <si>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</si>
  <si>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</si>
  <si>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</si>
  <si>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</si>
  <si>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</si>
  <si>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</si>
  <si>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</si>
  <si>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</si>
  <si>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</si>
  <si>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</si>
  <si>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</si>
  <si>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</si>
  <si>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</si>
  <si>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</si>
  <si>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</si>
  <si>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</si>
  <si>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</si>
  <si>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</si>
  <si>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</si>
  <si>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</si>
  <si>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</si>
  <si>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</si>
  <si>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</si>
  <si>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</si>
  <si>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</si>
  <si>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</si>
  <si>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</si>
  <si>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</si>
  <si>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</si>
  <si>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</si>
  <si>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</si>
  <si>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</si>
  <si>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</si>
  <si>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</si>
  <si>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</si>
  <si>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</si>
  <si>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</si>
  <si>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</si>
  <si>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</si>
  <si>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</si>
  <si>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</si>
  <si>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</si>
  <si>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</si>
  <si>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</si>
  <si>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</si>
  <si>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</si>
  <si>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</si>
  <si>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</si>
  <si>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</si>
  <si>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</si>
  <si>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</si>
  <si>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</si>
  <si>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</si>
  <si>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</si>
  <si>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</si>
  <si>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</si>
  <si>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</si>
  <si>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</si>
  <si>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</si>
  <si>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</si>
  <si>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</si>
  <si>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</si>
  <si>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</si>
  <si>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</si>
  <si>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</si>
  <si>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</si>
  <si>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</si>
  <si>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</si>
  <si>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</si>
  <si>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</si>
  <si>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</si>
  <si>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</si>
  <si>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</si>
  <si>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</si>
  <si>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</si>
  <si>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</si>
  <si>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</si>
  <si>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</si>
  <si>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</si>
  <si>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</si>
  <si>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</si>
  <si>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</si>
  <si>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</si>
  <si>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</si>
  <si>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</si>
  <si>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</si>
  <si>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</si>
  <si>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</si>
  <si>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</si>
  <si>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</si>
  <si>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</si>
  <si>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</si>
  <si>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</si>
  <si>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</si>
  <si>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</si>
  <si>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</si>
  <si>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</si>
  <si>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</si>
  <si>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</si>
  <si>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CORPORACIÒN GENTE VIVA</t>
  </si>
  <si>
    <t>011-2015</t>
  </si>
  <si>
    <t>Realizar acciones de cuidado y crianza en el desarrollo integral de niños de primera infancia y sus familias en el barrio el diamante de Robledo</t>
  </si>
  <si>
    <t>ASOJAM</t>
  </si>
  <si>
    <t>002-2016</t>
  </si>
  <si>
    <t>Realizar acciones de acompañamiento integral a los niños de 0 a 5 años y sus familias para las 142 familias, 355 cupos, de la empresa ASOJAM, ubicada en Amalfi, Antioquia</t>
  </si>
  <si>
    <t>005-2018</t>
  </si>
  <si>
    <t>Realizar acciones de acompañamiento integral a los niños de 0 a 5 años y sus familias para las 200 familias, 500 cupos, de la empresa ASOJAM, ubicada en Amalfi, Antioquia</t>
  </si>
  <si>
    <t>03-2019</t>
  </si>
  <si>
    <t>Jhordy Cano Zapata</t>
  </si>
  <si>
    <t>CLL 26A N55-106 INT 201</t>
  </si>
  <si>
    <t>2723418-3122692750</t>
  </si>
  <si>
    <t>APADESO@HOTMAIL.COM</t>
  </si>
  <si>
    <t>AV 42 DG 59-19 int 401</t>
  </si>
  <si>
    <t>22021-5-100000102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</si>
</sst>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98" zoomScaleNormal="98"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36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900208749</v>
      </c>
      <c r="C20" s="5"/>
      <c r="D20" s="73"/>
      <c r="E20" s="5"/>
      <c r="F20" s="5"/>
      <c r="G20" s="5"/>
      <c r="H20" s="243"/>
      <c r="I20" s="149" t="s">
        <v>36</v>
      </c>
      <c r="J20" s="150" t="s">
        <v>59</v>
      </c>
      <c r="K20" s="151">
        <v>786667640</v>
      </c>
      <c r="L20" s="152">
        <v>44197</v>
      </c>
      <c r="M20" s="152">
        <v>44561</v>
      </c>
      <c r="N20" s="135">
        <f>+(M20-L20)/30</f>
        <v>12.133333333333333</v>
      </c>
      <c r="O20" s="138"/>
      <c r="U20" s="134"/>
      <c r="V20" s="105">
        <f ca="1">NOW()</f>
        <v>44193.608809375</v>
      </c>
      <c r="W20" s="105">
        <f ca="1">NOW()</f>
        <v>44193.608809375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PADESO CONSTRUYENDO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42019</v>
      </c>
      <c r="F48" s="145">
        <v>42353</v>
      </c>
      <c r="G48" s="160">
        <f>IF(AND(E48&lt;&gt;"",F48&lt;&gt;""),((F48-E48)/30),"")</f>
        <v>11.133333333333333</v>
      </c>
      <c r="H48" s="122" t="s">
        <v>2679</v>
      </c>
      <c r="I48" s="113" t="s">
        <v>36</v>
      </c>
      <c r="J48" s="113" t="s">
        <v>38</v>
      </c>
      <c r="K48" s="116">
        <v>27000000</v>
      </c>
      <c r="L48" s="115"/>
      <c r="M48" s="117"/>
      <c r="N48" s="115" t="s">
        <v>27</v>
      </c>
      <c r="O48" s="115" t="s">
        <v>26</v>
      </c>
      <c r="P48" s="78"/>
    </row>
    <row r="49" spans="1:16" s="6" customFormat="1" ht="24.75" customHeight="1" x14ac:dyDescent="0.25">
      <c r="A49" s="143">
        <v>2</v>
      </c>
      <c r="B49" s="111" t="s">
        <v>2680</v>
      </c>
      <c r="C49" s="112" t="s">
        <v>32</v>
      </c>
      <c r="D49" s="110" t="s">
        <v>2681</v>
      </c>
      <c r="E49" s="145">
        <v>42370</v>
      </c>
      <c r="F49" s="145">
        <v>42735</v>
      </c>
      <c r="G49" s="160">
        <f t="shared" ref="G49:G50" si="2">IF(AND(E49&lt;&gt;"",F49&lt;&gt;""),((F49-E49)/30),"")</f>
        <v>12.166666666666666</v>
      </c>
      <c r="H49" s="122" t="s">
        <v>2682</v>
      </c>
      <c r="I49" s="113" t="s">
        <v>36</v>
      </c>
      <c r="J49" s="113" t="s">
        <v>43</v>
      </c>
      <c r="K49" s="116">
        <v>36000000</v>
      </c>
      <c r="L49" s="115"/>
      <c r="M49" s="117"/>
      <c r="N49" s="115" t="s">
        <v>27</v>
      </c>
      <c r="O49" s="115" t="s">
        <v>26</v>
      </c>
      <c r="P49" s="78"/>
    </row>
    <row r="50" spans="1:16" s="6" customFormat="1" ht="24.75" customHeight="1" x14ac:dyDescent="0.25">
      <c r="A50" s="143">
        <v>3</v>
      </c>
      <c r="B50" s="122" t="s">
        <v>2680</v>
      </c>
      <c r="C50" s="112" t="s">
        <v>32</v>
      </c>
      <c r="D50" s="110" t="s">
        <v>2683</v>
      </c>
      <c r="E50" s="145">
        <v>43101</v>
      </c>
      <c r="F50" s="145">
        <v>43465</v>
      </c>
      <c r="G50" s="160">
        <f t="shared" si="2"/>
        <v>12.133333333333333</v>
      </c>
      <c r="H50" s="122" t="s">
        <v>2684</v>
      </c>
      <c r="I50" s="113" t="s">
        <v>36</v>
      </c>
      <c r="J50" s="121" t="s">
        <v>43</v>
      </c>
      <c r="K50" s="116">
        <v>42000000</v>
      </c>
      <c r="L50" s="115"/>
      <c r="M50" s="117"/>
      <c r="N50" s="124" t="s">
        <v>27</v>
      </c>
      <c r="O50" s="115" t="s">
        <v>26</v>
      </c>
      <c r="P50" s="78"/>
    </row>
    <row r="51" spans="1:16" s="6" customFormat="1" ht="24.75" customHeight="1" outlineLevel="1" x14ac:dyDescent="0.25">
      <c r="A51" s="143">
        <v>4</v>
      </c>
      <c r="B51" s="122" t="s">
        <v>2677</v>
      </c>
      <c r="C51" s="124" t="s">
        <v>32</v>
      </c>
      <c r="D51" s="110" t="s">
        <v>2685</v>
      </c>
      <c r="E51" s="145">
        <v>43466</v>
      </c>
      <c r="F51" s="145">
        <v>43769</v>
      </c>
      <c r="G51" s="160">
        <f t="shared" ref="G51:G107" si="3">IF(AND(E51&lt;&gt;"",F51&lt;&gt;""),((F51-E51)/30),"")</f>
        <v>10.1</v>
      </c>
      <c r="H51" s="122" t="s">
        <v>2679</v>
      </c>
      <c r="I51" s="113" t="s">
        <v>36</v>
      </c>
      <c r="J51" s="121" t="s">
        <v>38</v>
      </c>
      <c r="K51" s="116">
        <v>23700000</v>
      </c>
      <c r="L51" s="115"/>
      <c r="M51" s="117"/>
      <c r="N51" s="124"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v>
      </c>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15733352.800000001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43811</v>
      </c>
      <c r="D193" s="5"/>
      <c r="E193" s="126">
        <v>6826</v>
      </c>
      <c r="F193" s="5"/>
      <c r="G193" s="5"/>
      <c r="H193" s="147" t="s">
        <v>2686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2690</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2020-12-28T19:36:44Z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