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BOGOTÁ\INV-2021-11-5-CDI_9002084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<sst xmlns="http://schemas.openxmlformats.org/spreadsheetml/2006/main" count="3229" uniqueCount="2705">
  <si>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</si>
  <si>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</si>
  <si>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</si>
  <si>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</si>
  <si>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</si>
  <si>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</si>
  <si>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</si>
  <si>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</si>
  <si>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</si>
  <si>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</si>
  <si>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</si>
  <si>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</si>
  <si>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</si>
  <si>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</si>
  <si>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</si>
  <si>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</si>
  <si>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</si>
  <si>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</si>
  <si>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</si>
  <si>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</si>
  <si>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</si>
  <si>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</si>
  <si>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</si>
  <si>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</si>
  <si>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</si>
  <si>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</si>
  <si>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</si>
  <si>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</si>
  <si>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</si>
  <si>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</si>
  <si>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</si>
  <si>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</si>
  <si>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</si>
  <si>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</si>
  <si>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</si>
  <si>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</si>
  <si>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</si>
  <si>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</si>
  <si>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</si>
  <si>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</si>
  <si>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</si>
  <si>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</si>
  <si>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</si>
  <si>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</si>
  <si>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</si>
  <si>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</si>
  <si>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</si>
  <si>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</si>
  <si>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</si>
  <si>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</si>
  <si>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</si>
  <si>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</si>
  <si>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</si>
  <si>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</si>
  <si>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</si>
  <si>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</si>
  <si>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</si>
  <si>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</si>
  <si>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</si>
  <si>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</si>
  <si>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</si>
  <si>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</si>
  <si>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</si>
  <si>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</si>
  <si>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</si>
  <si>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</si>
  <si>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</si>
  <si>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</si>
  <si>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</si>
  <si>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</si>
  <si>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</si>
  <si>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</si>
  <si>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</si>
  <si>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</si>
  <si>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</si>
  <si>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</si>
  <si>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</si>
  <si>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</si>
  <si>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</si>
  <si>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</si>
  <si>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</si>
  <si>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</si>
  <si>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</si>
  <si>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</si>
  <si>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</si>
  <si>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</si>
  <si>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</si>
  <si>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</si>
  <si>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</si>
  <si>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</si>
  <si>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</si>
  <si>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</si>
  <si>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</si>
  <si>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</si>
  <si>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</si>
  <si>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</si>
  <si>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</si>
  <si>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</si>
  <si>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</si>
  <si>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</si>
  <si>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</si>
  <si>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</si>
  <si>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</si>
  <si>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</si>
  <si>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</si>
  <si>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</si>
  <si>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</si>
  <si>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</si>
  <si>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</si>
  <si>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</si>
  <si>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</si>
  <si>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</si>
  <si>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</si>
  <si>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</si>
  <si>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</si>
  <si>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</si>
  <si>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</si>
  <si>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</si>
  <si>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</si>
  <si>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</si>
  <si>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</si>
  <si>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</si>
  <si>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</si>
  <si>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</si>
  <si>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</si>
  <si>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</si>
  <si>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</si>
  <si>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</si>
  <si>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</si>
  <si>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</si>
  <si>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</si>
  <si>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</si>
  <si>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</si>
  <si>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</si>
  <si>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</si>
  <si>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</si>
  <si>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</si>
  <si>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</si>
  <si>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</si>
  <si>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</si>
  <si>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</si>
  <si>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</si>
  <si>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</si>
  <si>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</si>
  <si>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</si>
  <si>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</si>
  <si>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</si>
  <si>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</si>
  <si>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</si>
  <si>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</si>
  <si>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</si>
  <si>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</si>
  <si>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</si>
  <si>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</si>
  <si>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</si>
  <si>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</si>
  <si>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</si>
  <si>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</si>
  <si>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</si>
  <si>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</si>
  <si>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</si>
  <si>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</si>
  <si>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</si>
  <si>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</si>
  <si>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</si>
  <si>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</si>
  <si>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</si>
  <si>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</si>
  <si>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</si>
  <si>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</si>
  <si>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</si>
  <si>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</si>
  <si>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</si>
  <si>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</si>
  <si>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</si>
  <si>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</si>
  <si>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</si>
  <si>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</si>
  <si>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</si>
  <si>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</si>
  <si>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</si>
  <si>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</si>
  <si>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</si>
  <si>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</si>
  <si>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</si>
  <si>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</si>
  <si>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</si>
  <si>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</si>
  <si>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</si>
  <si>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</si>
  <si>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</si>
  <si>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</si>
  <si>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</si>
  <si>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</si>
  <si>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</si>
  <si>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</si>
  <si>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</si>
  <si>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</si>
  <si>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</si>
  <si>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</si>
  <si>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</si>
  <si>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</si>
  <si>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</si>
  <si>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</si>
  <si>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</si>
  <si>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</si>
  <si>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</si>
  <si>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</si>
  <si>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</si>
  <si>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</si>
  <si>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</si>
  <si>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</si>
  <si>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</si>
  <si>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</si>
  <si>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</si>
  <si>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</si>
  <si>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</si>
  <si>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</si>
  <si>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</si>
  <si>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</si>
  <si>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</si>
  <si>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</si>
  <si>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</si>
  <si>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</si>
  <si>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</si>
  <si>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</si>
  <si>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</si>
  <si>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</si>
  <si>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</si>
  <si>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</si>
  <si>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</si>
  <si>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</si>
  <si>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</si>
  <si>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</si>
  <si>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</si>
  <si>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</si>
  <si>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</si>
  <si>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</si>
  <si>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</si>
  <si>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</si>
  <si>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</si>
  <si>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</si>
  <si>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</si>
  <si>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</si>
  <si>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</si>
  <si>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</si>
  <si>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</si>
  <si>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</si>
  <si>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</si>
  <si>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</si>
  <si>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</si>
  <si>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</si>
  <si>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</si>
  <si>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</si>
  <si>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</si>
  <si>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</si>
  <si>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</si>
  <si>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</si>
  <si>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</si>
  <si>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</si>
  <si>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</si>
  <si>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</si>
  <si>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</si>
  <si>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</si>
  <si>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</si>
  <si>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</si>
  <si>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</si>
  <si>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</si>
  <si>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</si>
  <si>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</si>
  <si>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</si>
  <si>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</si>
  <si>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</si>
  <si>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</si>
  <si>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</si>
  <si>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</si>
  <si>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</si>
  <si>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</si>
  <si>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</si>
  <si>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</si>
  <si>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</si>
  <si>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</si>
  <si>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</si>
  <si>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</si>
  <si>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</si>
  <si>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</si>
  <si>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</si>
  <si>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</si>
  <si>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</si>
  <si>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</si>
  <si>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</si>
  <si>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</si>
  <si>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</si>
  <si>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</si>
  <si>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</si>
  <si>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</si>
  <si>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</si>
  <si>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</si>
  <si>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</si>
  <si>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</si>
  <si>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</si>
  <si>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</si>
  <si>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</si>
  <si>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</si>
  <si>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</si>
  <si>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</si>
  <si>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</si>
  <si>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</si>
  <si>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</si>
  <si>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</si>
  <si>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</si>
  <si>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</si>
  <si>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</si>
  <si>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</si>
  <si>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</si>
  <si>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</si>
  <si>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</si>
  <si>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</si>
  <si>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</si>
  <si>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</si>
  <si>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</si>
  <si>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</si>
  <si>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</si>
  <si>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</si>
  <si>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</si>
  <si>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</si>
  <si>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</si>
  <si>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</si>
  <si>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</si>
  <si>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</si>
  <si>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</si>
  <si>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</si>
  <si>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</si>
  <si>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</si>
  <si>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</si>
  <si>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</si>
  <si>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</si>
  <si>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</si>
  <si>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</si>
  <si>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</si>
  <si>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</si>
  <si>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</si>
  <si>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</si>
  <si>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</si>
  <si>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</si>
  <si>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</si>
  <si>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</si>
  <si>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</si>
  <si>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</si>
  <si>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</si>
  <si>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</si>
  <si>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</si>
  <si>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</si>
  <si>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</si>
  <si>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</si>
  <si>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</si>
  <si>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</si>
  <si>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</si>
  <si>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</si>
  <si>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</si>
  <si>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</si>
  <si>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</si>
  <si>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</si>
  <si>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</si>
  <si>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</si>
  <si>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</si>
  <si>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</si>
  <si>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</si>
  <si>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</si>
  <si>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</si>
  <si>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</si>
  <si>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</si>
  <si>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</si>
  <si>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</si>
  <si>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</si>
  <si>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</si>
  <si>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</si>
  <si>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</si>
  <si>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</si>
  <si>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</si>
  <si>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</si>
  <si>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</si>
  <si>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</si>
  <si>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</si>
  <si>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</si>
  <si>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</si>
  <si>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</si>
  <si>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</si>
  <si>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</si>
  <si>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</si>
  <si>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</si>
  <si>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</si>
  <si>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</si>
  <si>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</si>
  <si>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</si>
  <si>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</si>
  <si>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</si>
  <si>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</si>
  <si>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</si>
  <si>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</si>
  <si>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</si>
  <si>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</si>
  <si>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</si>
  <si>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</si>
  <si>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</si>
  <si>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</si>
  <si>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</si>
  <si>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</si>
  <si>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</si>
  <si>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</si>
  <si>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</si>
  <si>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</si>
  <si>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</si>
  <si>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</si>
  <si>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</si>
  <si>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</si>
  <si>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</si>
  <si>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</si>
  <si>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</si>
  <si>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</si>
  <si>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</si>
  <si>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</si>
  <si>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</si>
  <si>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</si>
  <si>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</si>
  <si>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</si>
  <si>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</si>
  <si>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</si>
  <si>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</si>
  <si>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</si>
  <si>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</si>
  <si>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</si>
  <si>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</si>
  <si>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</si>
  <si>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</si>
  <si>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</si>
  <si>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</si>
  <si>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</si>
  <si>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</si>
  <si>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</si>
  <si>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</si>
  <si>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</si>
  <si>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</si>
  <si>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</si>
  <si>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</si>
  <si>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</si>
  <si>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</si>
  <si>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</si>
  <si>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</si>
  <si>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</si>
  <si>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</si>
  <si>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</si>
  <si>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</si>
  <si>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</si>
  <si>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</si>
  <si>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</si>
  <si>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</si>
  <si>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</si>
  <si>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</si>
  <si>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</si>
  <si>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</si>
  <si>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</si>
  <si>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</si>
  <si>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</si>
  <si>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</si>
  <si>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</si>
  <si>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</si>
  <si>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</si>
  <si>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</si>
  <si>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</si>
  <si>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</si>
  <si>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</si>
  <si>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</si>
  <si>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</si>
  <si>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</si>
  <si>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</si>
  <si>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</si>
  <si>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</si>
  <si>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</si>
  <si>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</si>
  <si>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</si>
  <si>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</si>
  <si>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</si>
  <si>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</si>
  <si>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</si>
  <si>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</si>
  <si>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</si>
  <si>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</si>
  <si>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</si>
  <si>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</si>
  <si>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</si>
  <si>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</si>
  <si>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</si>
  <si>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</si>
  <si>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</si>
  <si>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</si>
  <si>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</si>
  <si>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</si>
  <si>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</si>
  <si>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</si>
  <si>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</si>
  <si>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</si>
  <si>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</si>
  <si>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</si>
  <si>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</si>
  <si>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</si>
  <si>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</si>
  <si>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</si>
  <si>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</si>
  <si>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</si>
  <si>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</si>
  <si>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</si>
  <si>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</si>
  <si>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</si>
  <si>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</si>
  <si>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</si>
  <si>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</si>
  <si>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</si>
  <si>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</si>
  <si>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</si>
  <si>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</si>
  <si>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</si>
  <si>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</si>
  <si>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</si>
  <si>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</si>
  <si>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</si>
  <si>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</si>
  <si>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</si>
  <si>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</si>
  <si>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</si>
  <si>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</si>
  <si>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</si>
  <si>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</si>
  <si>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</si>
  <si>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</si>
  <si>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</si>
  <si>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</si>
  <si>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</si>
  <si>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</si>
  <si>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</si>
  <si>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</si>
  <si>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</si>
  <si>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</si>
  <si>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</si>
  <si>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</si>
  <si>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</si>
  <si>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</si>
  <si>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</si>
  <si>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</si>
  <si>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</si>
  <si>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</si>
  <si>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</si>
  <si>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</si>
  <si>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</si>
  <si>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</si>
  <si>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</si>
  <si>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</si>
  <si>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</si>
  <si>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</si>
  <si>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</si>
  <si>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</si>
  <si>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</si>
  <si>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</si>
  <si>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</si>
  <si>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</si>
  <si>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</si>
  <si>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</si>
  <si>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</si>
  <si>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</si>
  <si>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</si>
  <si>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</si>
  <si>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</si>
  <si>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</si>
  <si>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</si>
  <si>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</si>
  <si>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</si>
  <si>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</si>
  <si>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</si>
  <si>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</si>
  <si>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</si>
  <si>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</si>
  <si>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</si>
  <si>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</si>
  <si>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</si>
  <si>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</si>
  <si>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</si>
  <si>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</si>
  <si>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</si>
  <si>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</si>
  <si>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</si>
  <si>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</si>
  <si>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</si>
  <si>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</si>
  <si>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</si>
  <si>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</si>
  <si>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</si>
  <si>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</si>
  <si>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</si>
  <si>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</si>
  <si>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</si>
  <si>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</si>
  <si>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</si>
  <si>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</si>
  <si>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</si>
  <si>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</si>
  <si>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</si>
  <si>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</si>
  <si>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</si>
  <si>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</si>
  <si>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</si>
  <si>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</si>
  <si>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</si>
  <si>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</si>
  <si>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</si>
  <si>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</si>
  <si>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</si>
  <si>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</si>
  <si>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</si>
  <si>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</si>
  <si>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</si>
  <si>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</si>
  <si>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</si>
  <si>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</si>
  <si>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</si>
  <si>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</si>
  <si>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</si>
  <si>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</si>
  <si>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</si>
  <si>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</si>
  <si>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</si>
  <si>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</si>
  <si>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</si>
  <si>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</si>
  <si>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</si>
  <si>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</si>
  <si>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</si>
  <si>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</si>
  <si>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</si>
  <si>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</si>
  <si>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</si>
  <si>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</si>
  <si>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</si>
  <si>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</si>
  <si>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</si>
  <si>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</si>
  <si>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</si>
  <si>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</si>
  <si>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</si>
  <si>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</si>
  <si>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</si>
  <si>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</si>
  <si>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</si>
  <si>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</si>
  <si>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</si>
  <si>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</si>
  <si>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</si>
  <si>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</si>
  <si>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</si>
  <si>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</si>
  <si>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</si>
  <si>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</si>
  <si>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</si>
  <si>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</si>
  <si>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</si>
  <si>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</si>
  <si>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</si>
  <si>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</si>
  <si>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</si>
  <si>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</si>
  <si>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</si>
  <si>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</si>
  <si>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</si>
  <si>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</si>
  <si>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</si>
  <si>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</si>
  <si>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</si>
  <si>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</si>
  <si>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</si>
  <si>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</si>
  <si>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</si>
  <si>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</si>
  <si>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</si>
  <si>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</si>
  <si>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</si>
  <si>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</si>
  <si>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</si>
  <si>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</si>
  <si>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</si>
  <si>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</si>
  <si>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</si>
  <si>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</si>
  <si>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</si>
  <si>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</si>
  <si>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</si>
  <si>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</si>
  <si>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</si>
  <si>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</si>
  <si>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</si>
  <si>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</si>
  <si>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</si>
  <si>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</si>
  <si>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</si>
  <si>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</si>
  <si>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</si>
  <si>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</si>
  <si>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</si>
  <si>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</si>
  <si>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</si>
  <si>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</si>
  <si>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</si>
  <si>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</si>
  <si>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</si>
  <si>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</si>
  <si>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</si>
  <si>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</si>
  <si>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</si>
  <si>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</si>
  <si>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</si>
  <si>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</si>
  <si>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</si>
  <si>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</si>
  <si>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</si>
  <si>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</si>
  <si>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</si>
  <si>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</si>
  <si>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</si>
  <si>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</si>
  <si>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</si>
  <si>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</si>
  <si>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</si>
  <si>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</si>
  <si>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</si>
  <si>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</si>
  <si>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</si>
  <si>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</si>
  <si>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</si>
  <si>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</si>
  <si>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</si>
  <si>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</si>
  <si>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</si>
  <si>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</si>
  <si>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</si>
  <si>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</si>
  <si>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</si>
  <si>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</si>
  <si>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</si>
  <si>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</si>
  <si>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</si>
  <si>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</si>
  <si>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</si>
  <si>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</si>
  <si>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</si>
  <si>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</si>
  <si>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</si>
  <si>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</si>
  <si>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</si>
  <si>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</si>
  <si>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</si>
  <si>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</si>
  <si>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</si>
  <si>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</si>
  <si>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</si>
  <si>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</si>
  <si>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</si>
  <si>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</si>
  <si>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</si>
  <si>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</si>
  <si>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</si>
  <si>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</si>
  <si>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</si>
  <si>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</si>
  <si>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</si>
  <si>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</si>
  <si>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</si>
  <si>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</si>
  <si>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</si>
  <si>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</si>
  <si>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</si>
  <si>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</si>
  <si>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</si>
  <si>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</si>
  <si>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</si>
  <si>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</si>
  <si>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</si>
  <si>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</si>
  <si>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</si>
  <si>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</si>
  <si>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</si>
  <si>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</si>
  <si>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</si>
  <si>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</si>
  <si>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</si>
  <si>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</si>
  <si>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</si>
  <si>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</si>
  <si>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</si>
  <si>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</si>
  <si>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</si>
  <si>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</si>
  <si>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</si>
  <si>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</si>
  <si>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</si>
  <si>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</si>
  <si>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</si>
  <si>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</si>
  <si>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</si>
  <si>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</si>
  <si>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</si>
  <si>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</si>
  <si>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</si>
  <si>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</si>
  <si>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</si>
  <si>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</si>
  <si>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</si>
  <si>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</si>
  <si>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</si>
  <si>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</si>
  <si>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</si>
  <si>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</si>
  <si>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</si>
  <si>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</si>
  <si>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</si>
  <si>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</si>
  <si>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</si>
  <si>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</si>
  <si>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</si>
  <si>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</si>
  <si>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</si>
  <si>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</si>
  <si>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</si>
  <si>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</si>
  <si>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</si>
  <si>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</si>
  <si>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</si>
  <si>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</si>
  <si>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</si>
  <si>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</si>
  <si>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</si>
  <si>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</si>
  <si>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</si>
  <si>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</si>
  <si>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</si>
  <si>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</si>
  <si>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</si>
  <si>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</si>
  <si>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</si>
  <si>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</si>
  <si>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</si>
  <si>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</si>
  <si>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</si>
  <si>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</si>
  <si>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</si>
  <si>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</si>
  <si>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</si>
  <si>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</si>
  <si>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</si>
  <si>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</si>
  <si>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</si>
  <si>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</si>
  <si>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</si>
  <si>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</si>
  <si>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</si>
  <si>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</si>
  <si>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</si>
  <si>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</si>
  <si>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</si>
  <si>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</si>
  <si>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</si>
  <si>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</si>
  <si>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</si>
  <si>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</si>
  <si>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</si>
  <si>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</si>
  <si>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</si>
  <si>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</si>
  <si>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</si>
  <si>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</si>
  <si>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</si>
  <si>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</si>
  <si>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</si>
  <si>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</si>
  <si>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</si>
  <si>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</si>
  <si>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</si>
  <si>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</si>
  <si>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</si>
  <si>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</si>
  <si>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</si>
  <si>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</si>
  <si>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</si>
  <si>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</si>
  <si>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</si>
  <si>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</si>
  <si>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</si>
  <si>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</si>
  <si>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</si>
  <si>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</si>
  <si>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</si>
  <si>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</si>
  <si>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</si>
  <si>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</si>
  <si>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</si>
  <si>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</si>
  <si>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</si>
  <si>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</si>
  <si>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</si>
  <si>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</si>
  <si>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</si>
  <si>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</si>
  <si>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</si>
  <si>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</si>
  <si>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</si>
  <si>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</si>
  <si>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</si>
  <si>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</si>
  <si>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</si>
  <si>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</si>
  <si>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</si>
  <si>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</si>
  <si>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</si>
  <si>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</si>
  <si>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</si>
  <si>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</si>
  <si>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</si>
  <si>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</si>
  <si>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</si>
  <si>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</si>
  <si>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</si>
  <si>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</si>
  <si>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</si>
  <si>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</si>
  <si>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</si>
  <si>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</si>
  <si>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</si>
  <si>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</si>
  <si>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</si>
  <si>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</si>
  <si>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</si>
  <si>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</si>
  <si>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</si>
  <si>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</si>
  <si>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</si>
  <si>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</si>
  <si>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</si>
  <si>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</si>
  <si>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</si>
  <si>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</si>
  <si>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</si>
  <si>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</si>
  <si>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</si>
  <si>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</si>
  <si>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</si>
  <si>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</si>
  <si>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</si>
  <si>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</si>
  <si>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</si>
  <si>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</si>
  <si>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</si>
  <si>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</si>
  <si>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</si>
  <si>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</si>
  <si>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</si>
  <si>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</si>
  <si>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</si>
  <si>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</si>
  <si>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</si>
  <si>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</si>
  <si>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</si>
  <si>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</si>
  <si>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</si>
  <si>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</si>
  <si>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</si>
  <si>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</si>
  <si>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</si>
  <si>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</si>
  <si>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</si>
  <si>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</si>
  <si>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</si>
  <si>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</si>
  <si>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</si>
  <si>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</si>
  <si>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</si>
  <si>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</si>
  <si>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</si>
  <si>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</si>
  <si>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</si>
  <si>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</si>
  <si>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</si>
  <si>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</si>
  <si>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</si>
  <si>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</si>
  <si>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</si>
  <si>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</si>
  <si>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</si>
  <si>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</si>
  <si>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</si>
  <si>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</si>
  <si>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</si>
  <si>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</si>
  <si>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</si>
  <si>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</si>
  <si>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</si>
  <si>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</si>
  <si>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</si>
  <si>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</si>
  <si>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</si>
  <si>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</si>
  <si>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</si>
  <si>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</si>
  <si>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</si>
  <si>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</si>
  <si>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</si>
  <si>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</si>
  <si>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</si>
  <si>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</si>
  <si>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</si>
  <si>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</si>
  <si>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</si>
  <si>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</si>
  <si>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</si>
  <si>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</si>
  <si>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</si>
  <si>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</si>
  <si>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</si>
  <si>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</si>
  <si>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</si>
  <si>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</si>
  <si>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</si>
  <si>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</si>
  <si>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</si>
  <si>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</si>
  <si>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</si>
  <si>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</si>
  <si>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</si>
  <si>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</si>
  <si>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</si>
  <si>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</si>
  <si>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</si>
  <si>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</si>
  <si>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</si>
  <si>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</si>
  <si>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</si>
  <si>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</si>
  <si>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</si>
  <si>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</si>
  <si>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</si>
  <si>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</si>
  <si>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</si>
  <si>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</si>
  <si>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</si>
  <si>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</si>
  <si>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</si>
  <si>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</si>
  <si>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</si>
  <si>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</si>
  <si>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</si>
  <si>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</si>
  <si>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</si>
  <si>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</si>
  <si>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</si>
  <si>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</si>
  <si>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</si>
  <si>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</si>
  <si>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</si>
  <si>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</si>
  <si>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</si>
  <si>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</si>
  <si>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</si>
  <si>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</si>
  <si>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</si>
  <si>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</si>
  <si>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</si>
  <si>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</si>
  <si>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</si>
  <si>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</si>
  <si>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</si>
  <si>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</si>
  <si>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</si>
  <si>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</si>
  <si>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</si>
  <si>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</si>
  <si>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</si>
  <si>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</si>
  <si>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</si>
  <si>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</si>
  <si>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</si>
  <si>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</si>
  <si>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</si>
  <si>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</si>
  <si>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</si>
  <si>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</si>
  <si>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</si>
  <si>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</si>
  <si>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</si>
  <si>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</si>
  <si>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</si>
  <si>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</si>
  <si>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</si>
  <si>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</si>
  <si>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</si>
  <si>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</si>
  <si>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</si>
  <si>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</si>
  <si>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</si>
  <si>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</si>
  <si>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</si>
  <si>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</si>
  <si>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</si>
  <si>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</si>
  <si>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</si>
  <si>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</si>
  <si>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</si>
  <si>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</si>
  <si>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</si>
  <si>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</si>
  <si>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</si>
  <si>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</si>
  <si>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</si>
  <si>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</si>
  <si>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</si>
  <si>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</si>
  <si>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</si>
  <si>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</si>
  <si>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</si>
  <si>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</si>
  <si>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</si>
  <si>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</si>
  <si>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</si>
  <si>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</si>
  <si>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</si>
  <si>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</si>
  <si>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</si>
  <si>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</si>
  <si>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</si>
  <si>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</si>
  <si>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</si>
  <si>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</si>
  <si>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</si>
  <si>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</si>
  <si>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</si>
  <si>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</si>
  <si>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</si>
  <si>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</si>
  <si>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</si>
  <si>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</si>
  <si>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</si>
  <si>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</si>
  <si>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</si>
  <si>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</si>
  <si>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</si>
  <si>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</si>
  <si>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</si>
  <si>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</si>
  <si>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</si>
  <si>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</si>
  <si>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</si>
  <si>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</si>
  <si>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</si>
  <si>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</si>
  <si>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</si>
  <si>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</si>
  <si>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</si>
  <si>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</si>
  <si>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</si>
  <si>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</si>
  <si>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</si>
  <si>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</si>
  <si>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</si>
  <si>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</si>
  <si>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</si>
  <si>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</si>
  <si>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</si>
  <si>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</si>
  <si>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</si>
  <si>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</si>
  <si>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</si>
  <si>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</si>
  <si>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</si>
  <si>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</si>
  <si>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</si>
  <si>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</si>
  <si>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</si>
  <si>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</si>
  <si>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</si>
  <si>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</si>
  <si>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</si>
  <si>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</si>
  <si>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</si>
  <si>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</si>
  <si>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</si>
  <si>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</si>
  <si>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</si>
  <si>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</si>
  <si>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</si>
  <si>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</si>
  <si>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</si>
  <si>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</si>
  <si>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</si>
  <si>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</si>
  <si>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</si>
  <si>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</si>
  <si>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</si>
  <si>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</si>
  <si>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</si>
  <si>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</si>
  <si>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</si>
  <si>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</si>
  <si>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</si>
  <si>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</si>
  <si>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</si>
  <si>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</si>
  <si>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</si>
  <si>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</si>
  <si>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</si>
  <si>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</si>
  <si>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</si>
  <si>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</si>
  <si>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</si>
  <si>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</si>
  <si>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</si>
  <si>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</si>
  <si>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</si>
  <si>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</si>
  <si>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</si>
  <si>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</si>
  <si>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</si>
  <si>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</si>
  <si>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</si>
  <si>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</si>
  <si>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</si>
  <si>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</si>
  <si>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</si>
  <si>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</si>
  <si>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</si>
  <si>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</si>
  <si>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</si>
  <si>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</si>
  <si>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</si>
  <si>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</si>
  <si>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</si>
  <si>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</si>
  <si>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</si>
  <si>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</si>
  <si>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</si>
  <si>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</si>
  <si>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</si>
  <si>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</si>
  <si>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</si>
  <si>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</si>
  <si>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</si>
  <si>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</si>
  <si>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</si>
  <si>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</si>
  <si>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</si>
  <si>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</si>
  <si>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</si>
  <si>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</si>
  <si>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</si>
  <si>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</si>
  <si>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</si>
  <si>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</si>
  <si>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</si>
  <si>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</si>
  <si>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</si>
  <si>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</si>
  <si>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</si>
  <si>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</si>
  <si>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</si>
  <si>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</si>
  <si>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</si>
  <si>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</si>
  <si>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</si>
  <si>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</si>
  <si>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</si>
  <si>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</si>
  <si>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</si>
  <si>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</si>
  <si>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</si>
  <si>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</si>
  <si>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</si>
  <si>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</si>
  <si>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</si>
  <si>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</si>
  <si>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</si>
  <si>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</si>
  <si>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</si>
  <si>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</si>
  <si>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</si>
  <si>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</si>
  <si>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</si>
  <si>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</si>
  <si>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</si>
  <si>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</si>
  <si>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</si>
  <si>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</si>
  <si>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</si>
  <si>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</si>
  <si>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</si>
  <si>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</si>
  <si>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</si>
  <si>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</si>
  <si>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</si>
  <si>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</si>
  <si>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</si>
  <si>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</si>
  <si>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</si>
  <si>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</si>
  <si>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</si>
  <si>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</si>
  <si>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</si>
  <si>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</si>
  <si>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</si>
  <si>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</si>
  <si>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</si>
  <si>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</si>
  <si>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</si>
  <si>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</si>
  <si>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</si>
  <si>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</si>
  <si>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</si>
  <si>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</si>
  <si>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</si>
  <si>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</si>
  <si>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</si>
  <si>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</si>
  <si>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</si>
  <si>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</si>
  <si>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</si>
  <si>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</si>
  <si>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</si>
  <si>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</si>
  <si>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</si>
  <si>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</si>
  <si>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</si>
  <si>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</si>
  <si>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</si>
  <si>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</si>
  <si>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</si>
  <si>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</si>
  <si>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</si>
  <si>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</si>
  <si>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</si>
  <si>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</si>
  <si>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</si>
  <si>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</si>
  <si>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</si>
  <si>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</si>
  <si>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</si>
  <si>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</si>
  <si>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</si>
  <si>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</si>
  <si>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</si>
  <si>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</si>
  <si>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</si>
  <si>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</si>
  <si>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</si>
  <si>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</si>
  <si>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</si>
  <si>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</si>
  <si>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</si>
  <si>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</si>
  <si>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</si>
  <si>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</si>
  <si>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</si>
  <si>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</si>
  <si>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</si>
  <si>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</si>
  <si>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</si>
  <si>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</si>
  <si>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</si>
  <si>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</si>
  <si>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</si>
  <si>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</si>
  <si>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</si>
  <si>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</si>
  <si>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</si>
  <si>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</si>
  <si>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</si>
  <si>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</si>
  <si>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</si>
  <si>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</si>
  <si>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</si>
  <si>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</si>
  <si>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</si>
  <si>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</si>
  <si>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</si>
  <si>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</si>
  <si>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</si>
  <si>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</si>
  <si>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</si>
  <si>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</si>
  <si>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</si>
  <si>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</si>
  <si>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</si>
  <si>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</si>
  <si>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</si>
  <si>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</si>
  <si>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</si>
  <si>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</si>
  <si>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</si>
  <si>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</si>
  <si>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</si>
  <si>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</si>
  <si>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</si>
  <si>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</si>
  <si>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</si>
  <si>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</si>
  <si>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</si>
  <si>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</si>
  <si>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</si>
  <si>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</si>
  <si>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</si>
  <si>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</si>
  <si>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</si>
  <si>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</si>
  <si>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</si>
  <si>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</si>
  <si>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</si>
  <si>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</si>
  <si>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</si>
  <si>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</si>
  <si>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</si>
  <si>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</si>
  <si>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</si>
  <si>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</si>
  <si>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</si>
  <si>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</si>
  <si>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</si>
  <si>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</si>
  <si>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</si>
  <si>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</si>
  <si>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</si>
  <si>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</si>
  <si>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</si>
  <si>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</si>
  <si>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</si>
  <si>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</si>
  <si>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</si>
  <si>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</si>
  <si>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</si>
  <si>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</si>
  <si>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</si>
  <si>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</si>
  <si>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</si>
  <si>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</si>
  <si>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</si>
  <si>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</si>
  <si>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</si>
  <si>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</si>
  <si>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</si>
  <si>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</si>
  <si>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</si>
  <si>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</si>
  <si>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</si>
  <si>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</si>
  <si>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</si>
  <si>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</si>
  <si>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</si>
  <si>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</si>
  <si>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</si>
  <si>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</si>
  <si>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</si>
  <si>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</si>
  <si>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</si>
  <si>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</si>
  <si>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</si>
  <si>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</si>
  <si>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</si>
  <si>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</si>
  <si>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</si>
  <si>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</si>
  <si>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</si>
  <si>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</si>
  <si>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</si>
  <si>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</si>
  <si>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</si>
  <si>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</si>
  <si>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</si>
  <si>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</si>
  <si>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</si>
  <si>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</si>
  <si>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</si>
  <si>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</si>
  <si>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</si>
  <si>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</si>
  <si>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</si>
  <si>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</si>
  <si>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</si>
  <si>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</si>
  <si>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</si>
  <si>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</si>
  <si>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</si>
  <si>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</si>
  <si>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</si>
  <si>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</si>
  <si>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</si>
  <si>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</si>
  <si>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</si>
  <si>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</si>
  <si>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</si>
  <si>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</si>
  <si>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</si>
  <si>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</si>
  <si>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</si>
  <si>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</si>
  <si>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</si>
  <si>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</si>
  <si>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</si>
  <si>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</si>
  <si>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</si>
  <si>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</si>
  <si>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</si>
  <si>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</si>
  <si>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</si>
  <si>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</si>
  <si>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</si>
  <si>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</si>
  <si>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</si>
  <si>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</si>
  <si>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</si>
  <si>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</si>
  <si>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</si>
  <si>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</si>
  <si>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</si>
  <si>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</si>
  <si>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</si>
  <si>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</si>
  <si>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</si>
  <si>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</si>
  <si>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</si>
  <si>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</si>
  <si>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</si>
  <si>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</si>
  <si>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</si>
  <si>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</si>
  <si>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</si>
  <si>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</si>
  <si>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</si>
  <si>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</si>
  <si>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</si>
  <si>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</si>
  <si>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</si>
  <si>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</si>
  <si>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</si>
  <si>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</si>
  <si>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</si>
  <si>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</si>
  <si>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</si>
  <si>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</si>
  <si>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</si>
  <si>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</si>
  <si>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</si>
  <si>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</si>
  <si>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</si>
  <si>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</si>
  <si>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</si>
  <si>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</si>
  <si>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</si>
  <si>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</si>
  <si>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</si>
  <si>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</si>
  <si>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</si>
  <si>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</si>
  <si>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</si>
  <si>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</si>
  <si>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</si>
  <si>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</si>
  <si>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</si>
  <si>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</si>
  <si>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</si>
  <si>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</si>
  <si>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</si>
  <si>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</si>
  <si>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</si>
  <si>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</si>
  <si>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</si>
  <si>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</si>
  <si>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</si>
  <si>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</si>
  <si>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</si>
  <si>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</si>
  <si>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</si>
  <si>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</si>
  <si>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</si>
  <si>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</si>
  <si>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</si>
  <si>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</si>
  <si>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</si>
  <si>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</si>
  <si>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</si>
  <si>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</si>
  <si>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</si>
  <si>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</si>
  <si>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</si>
  <si>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</si>
  <si>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</si>
  <si>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</si>
  <si>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</si>
  <si>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</si>
  <si>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</si>
  <si>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</si>
  <si>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</si>
  <si>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</si>
  <si>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</si>
  <si>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</si>
  <si>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</si>
  <si>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</si>
  <si>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</si>
  <si>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</si>
  <si>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</si>
  <si>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</si>
  <si>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</si>
  <si>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</si>
  <si>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</si>
  <si>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</si>
  <si>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</si>
  <si>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</si>
  <si>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</si>
  <si>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</si>
  <si>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</si>
  <si>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</si>
  <si>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</si>
  <si>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</si>
  <si>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</si>
  <si>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</si>
  <si>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</si>
  <si>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</si>
  <si>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</si>
  <si>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</si>
  <si>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</si>
  <si>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</si>
  <si>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</si>
  <si>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</si>
  <si>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</si>
  <si>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</si>
  <si>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</si>
  <si>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</si>
  <si>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</si>
  <si>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</si>
  <si>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</si>
  <si>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</si>
  <si>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</si>
  <si>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</si>
  <si>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</si>
  <si>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</si>
  <si>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</si>
  <si>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</si>
  <si>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</si>
  <si>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</si>
  <si>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</si>
  <si>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</si>
  <si>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</si>
  <si>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</si>
  <si>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</si>
  <si>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</si>
  <si>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</si>
  <si>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</si>
  <si>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</si>
  <si>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</si>
  <si>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</si>
  <si>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</si>
  <si>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</si>
  <si>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</si>
  <si>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</si>
  <si>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</si>
  <si>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</si>
  <si>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</si>
  <si>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</si>
  <si>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</si>
  <si>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</si>
  <si>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</si>
  <si>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</si>
  <si>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</si>
  <si>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</si>
  <si>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</si>
  <si>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</si>
  <si>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</si>
  <si>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</si>
  <si>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</si>
  <si>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</si>
  <si>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</si>
  <si>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</si>
  <si>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</si>
  <si>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</si>
  <si>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</si>
  <si>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</si>
  <si>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</si>
  <si>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</si>
  <si>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</si>
  <si>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</si>
  <si>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</si>
  <si>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</si>
  <si>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</si>
  <si>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</si>
  <si>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</si>
  <si>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</si>
  <si>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</si>
  <si>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</si>
  <si>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</si>
  <si>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</si>
  <si>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</si>
  <si>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</si>
  <si>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</si>
  <si>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</si>
  <si>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</si>
  <si>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</si>
  <si>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</si>
  <si>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</si>
  <si>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</si>
  <si>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</si>
  <si>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</si>
  <si>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</si>
  <si>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</si>
  <si>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</si>
  <si>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</si>
  <si>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</si>
  <si>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</si>
  <si>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</si>
  <si>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</si>
  <si>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</si>
  <si>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</si>
  <si>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</si>
  <si>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</si>
  <si>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</si>
  <si>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</si>
  <si>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</si>
  <si>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</si>
  <si>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</si>
  <si>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</si>
  <si>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</si>
  <si>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</si>
  <si>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</si>
  <si>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</si>
  <si>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</si>
  <si>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</si>
  <si>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</si>
  <si>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</si>
  <si>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</si>
  <si>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</si>
  <si>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</si>
  <si>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</si>
  <si>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</si>
  <si>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</si>
  <si>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</si>
  <si>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</si>
  <si>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</si>
  <si>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</si>
  <si>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</si>
  <si>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</si>
  <si>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</si>
  <si>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</si>
  <si>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</si>
  <si>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</si>
  <si>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</si>
  <si>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</si>
  <si>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</si>
  <si>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</si>
  <si>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</si>
  <si>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</si>
  <si>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</si>
  <si>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</si>
  <si>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</si>
  <si>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</si>
  <si>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</si>
  <si>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</si>
  <si>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</si>
  <si>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</si>
  <si>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</si>
  <si>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</si>
  <si>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</si>
  <si>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</si>
  <si>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</si>
  <si>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</si>
  <si>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</si>
  <si>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</si>
  <si>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</si>
  <si>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</si>
  <si>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</si>
  <si>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</si>
  <si>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</si>
  <si>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</si>
  <si>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</si>
  <si>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</si>
  <si>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</si>
  <si>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</si>
  <si>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</si>
  <si>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</si>
  <si>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</si>
  <si>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</si>
  <si>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</si>
  <si>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</si>
  <si>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</si>
  <si>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</si>
  <si>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</si>
  <si>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</si>
  <si>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</si>
  <si>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</si>
  <si>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</si>
  <si>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</si>
  <si>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</si>
  <si>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</si>
  <si>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</si>
  <si>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</si>
  <si>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</si>
  <si>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</si>
  <si>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</si>
  <si>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</si>
  <si>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</si>
  <si>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</si>
  <si>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</si>
  <si>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</si>
  <si>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</si>
  <si>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</si>
  <si>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</si>
  <si>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</si>
  <si>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</si>
  <si>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</si>
  <si>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</si>
  <si>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</si>
  <si>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</si>
  <si>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</si>
  <si>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</si>
  <si>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</si>
  <si>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</si>
  <si>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</si>
  <si>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</si>
  <si>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</si>
  <si>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</si>
  <si>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</si>
  <si>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</si>
  <si>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</si>
  <si>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</si>
  <si>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</si>
  <si>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</si>
  <si>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</si>
  <si>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</si>
  <si>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</si>
  <si>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</si>
  <si>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</si>
  <si>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</si>
  <si>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</si>
  <si>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</si>
  <si>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</si>
  <si>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</si>
  <si>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</si>
  <si>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</si>
  <si>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</si>
  <si>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</si>
  <si>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</si>
  <si>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</si>
  <si>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</si>
  <si>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</si>
  <si>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</si>
  <si>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</si>
  <si>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</si>
  <si>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</si>
  <si>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</si>
  <si>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</si>
  <si>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</si>
  <si>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</si>
  <si>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</si>
  <si>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</si>
  <si>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</si>
  <si>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</si>
  <si>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</si>
  <si>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</si>
  <si>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</si>
  <si>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</si>
  <si>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</si>
  <si>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</si>
  <si>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</si>
  <si>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</si>
  <si>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</si>
  <si>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</si>
  <si>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</si>
  <si>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</si>
  <si>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</si>
  <si>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</si>
  <si>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</si>
  <si>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</si>
  <si>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</si>
  <si>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</si>
  <si>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</si>
  <si>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</si>
  <si>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</si>
  <si>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</si>
  <si>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</si>
  <si>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</si>
  <si>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</si>
  <si>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</si>
  <si>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</si>
  <si>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</si>
  <si>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</si>
  <si>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</si>
  <si>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</si>
  <si>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</si>
  <si>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</si>
  <si>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</si>
  <si>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</si>
  <si>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</si>
  <si>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</si>
  <si>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</si>
  <si>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</si>
  <si>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</si>
  <si>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</si>
  <si>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</si>
  <si>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</si>
  <si>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</si>
  <si>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</si>
  <si>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</si>
  <si>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</si>
  <si>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</si>
  <si>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</si>
  <si>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</si>
  <si>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</si>
  <si>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</si>
  <si>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</si>
  <si>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</si>
  <si>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</si>
  <si>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</si>
  <si>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</si>
  <si>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</si>
  <si>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</si>
  <si>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</si>
  <si>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</si>
  <si>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</si>
  <si>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</si>
  <si>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</si>
  <si>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</si>
  <si>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</si>
  <si>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</si>
  <si>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</si>
  <si>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</si>
  <si>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</si>
  <si>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</si>
  <si>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</si>
  <si>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</si>
  <si>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</si>
  <si>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</si>
  <si>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</si>
  <si>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</si>
  <si>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</si>
  <si>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</si>
  <si>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</si>
  <si>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</si>
  <si>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</si>
  <si>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</si>
  <si>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</si>
  <si>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</si>
  <si>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</si>
  <si>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</si>
  <si>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</si>
  <si>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</si>
  <si>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</si>
  <si>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</si>
  <si>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</si>
  <si>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</si>
  <si>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</si>
  <si>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</si>
  <si>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</si>
  <si>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</si>
  <si>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</si>
  <si>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</si>
  <si>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</si>
  <si>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</si>
  <si>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</si>
  <si>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</si>
  <si>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</si>
  <si>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</si>
  <si>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</si>
  <si>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</si>
  <si>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</si>
  <si>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</si>
  <si>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</si>
  <si>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</si>
  <si>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</si>
  <si>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</si>
  <si>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</si>
  <si>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</si>
  <si>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</si>
  <si>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</si>
  <si>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</si>
  <si>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</si>
  <si>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</si>
  <si>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</si>
  <si>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</si>
  <si>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</si>
  <si>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</si>
  <si>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</si>
  <si>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</si>
  <si>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</si>
  <si>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</si>
  <si>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</si>
  <si>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</si>
  <si>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</si>
  <si>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</si>
  <si>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</si>
  <si>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</si>
  <si>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</si>
  <si>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</si>
  <si>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</si>
  <si>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</si>
  <si>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</si>
  <si>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</si>
  <si>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</si>
  <si>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</si>
  <si>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</si>
  <si>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</si>
  <si>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</si>
  <si>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</si>
  <si>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</si>
  <si>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</si>
  <si>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</si>
  <si>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</si>
  <si>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</si>
  <si>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</si>
  <si>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</si>
  <si>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</si>
  <si>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</si>
  <si>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</si>
  <si>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</si>
  <si>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</si>
  <si>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</si>
  <si>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</si>
  <si>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</si>
  <si>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</si>
  <si>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</si>
  <si>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</si>
  <si>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</si>
  <si>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</si>
  <si>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</si>
  <si>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</si>
  <si>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</si>
  <si>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</si>
  <si>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</si>
  <si>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</si>
  <si>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</si>
  <si>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</si>
  <si>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</si>
  <si>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</si>
  <si>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</si>
  <si>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</si>
  <si>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</si>
  <si>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</si>
  <si>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</si>
  <si>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</si>
  <si>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</si>
  <si>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</si>
  <si>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</si>
  <si>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</si>
  <si>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</si>
  <si>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</si>
  <si>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</si>
  <si>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</si>
  <si>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</si>
  <si>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</si>
  <si>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</si>
  <si>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</si>
  <si>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</si>
  <si>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</si>
  <si>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</si>
  <si>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</si>
  <si>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</si>
  <si>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</si>
  <si>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</si>
  <si>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</si>
  <si>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</si>
  <si>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</si>
  <si>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</si>
  <si>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</si>
  <si>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</si>
  <si>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</si>
  <si>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</si>
  <si>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</si>
  <si>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</si>
  <si>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</si>
  <si>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</si>
  <si>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</si>
  <si>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</si>
  <si>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</si>
  <si>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</si>
  <si>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</si>
  <si>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</si>
  <si>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</si>
  <si>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</si>
  <si>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</si>
  <si>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</si>
  <si>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</si>
  <si>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</si>
  <si>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</si>
  <si>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</si>
  <si>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</si>
  <si>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</si>
  <si>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</si>
  <si>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</si>
  <si>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</si>
  <si>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</si>
  <si>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</si>
  <si>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</si>
  <si>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</si>
  <si>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</si>
  <si>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</si>
  <si>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</si>
  <si>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</si>
  <si>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</si>
  <si>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</si>
  <si>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</si>
  <si>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</si>
  <si>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</si>
  <si>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</si>
  <si>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</si>
  <si>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</si>
  <si>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</si>
  <si>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</si>
  <si>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</si>
  <si>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</si>
  <si>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</si>
  <si>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</si>
  <si>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</si>
  <si>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</si>
  <si>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</si>
  <si>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</si>
  <si>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</si>
  <si>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</si>
  <si>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</si>
  <si>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</si>
  <si>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</si>
  <si>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</si>
  <si>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</si>
  <si>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</si>
  <si>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</si>
  <si>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</si>
  <si>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</si>
  <si>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</si>
  <si>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</si>
  <si>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</si>
  <si>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</si>
  <si>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</si>
  <si>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</si>
  <si>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</si>
  <si>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</si>
  <si>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</si>
  <si>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</si>
  <si>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</si>
  <si>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</si>
  <si>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</si>
  <si>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</si>
  <si>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</si>
  <si>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</si>
  <si>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</si>
  <si>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</si>
  <si>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</si>
  <si>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</si>
  <si>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</si>
  <si>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</si>
  <si>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</si>
  <si>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</si>
  <si>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</si>
  <si>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</si>
  <si>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</si>
  <si>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</si>
  <si>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</si>
  <si>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</si>
  <si>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</si>
  <si>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</si>
  <si>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</si>
  <si>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</si>
  <si>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</si>
  <si>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</si>
  <si>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</si>
  <si>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</si>
  <si>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</si>
  <si>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</si>
  <si>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</si>
  <si>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</si>
  <si>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</si>
  <si>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</si>
  <si>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</si>
  <si>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</si>
  <si>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</si>
  <si>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</si>
  <si>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</si>
  <si>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</si>
  <si>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</si>
  <si>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</si>
  <si>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</si>
  <si>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</si>
  <si>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</si>
  <si>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</si>
  <si>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</si>
  <si>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</si>
  <si>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</si>
  <si>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</si>
  <si>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</si>
  <si>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</si>
  <si>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</si>
  <si>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</si>
  <si>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</si>
  <si>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</si>
  <si>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</si>
  <si>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</si>
  <si>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</si>
  <si>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</si>
  <si>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</si>
  <si>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</si>
  <si>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</si>
  <si>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</si>
  <si>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</si>
  <si>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</si>
  <si>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</si>
  <si>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</si>
  <si>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</si>
  <si>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</si>
  <si>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</si>
  <si>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</si>
  <si>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</si>
  <si>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</si>
  <si>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</si>
  <si>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</si>
  <si>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</si>
  <si>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</si>
  <si>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</si>
  <si>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</si>
  <si>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</si>
  <si>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</si>
  <si>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</si>
  <si>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</si>
  <si>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</si>
  <si>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</si>
  <si>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</si>
  <si>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</si>
  <si>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</si>
  <si>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</si>
  <si>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</si>
  <si>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</si>
  <si>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</si>
  <si>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</si>
  <si>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</si>
  <si>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</si>
  <si>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</si>
  <si>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</si>
  <si>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</si>
  <si>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</si>
  <si>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</si>
  <si>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</si>
  <si>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</si>
  <si>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</si>
  <si>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</si>
  <si>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</si>
  <si>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</si>
  <si>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</si>
  <si>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</si>
  <si>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</si>
  <si>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</si>
  <si>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</si>
  <si>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</si>
  <si>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</si>
  <si>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</si>
  <si>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</si>
  <si>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</si>
  <si>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</si>
  <si>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</si>
  <si>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</si>
  <si>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</si>
  <si>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</si>
  <si>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</si>
  <si>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</si>
  <si>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</si>
  <si>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</si>
  <si>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</si>
  <si>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</si>
  <si>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</si>
  <si>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</si>
  <si>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</si>
  <si>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</si>
  <si>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</si>
  <si>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</si>
  <si>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</si>
  <si>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</si>
  <si>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</si>
  <si>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</si>
  <si>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</si>
  <si>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</si>
  <si>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</si>
  <si>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</si>
  <si>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</si>
  <si>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</si>
  <si>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</si>
  <si>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</si>
  <si>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</si>
  <si>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</si>
  <si>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</si>
  <si>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</si>
  <si>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</si>
  <si>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</si>
  <si>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</si>
  <si>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</si>
  <si>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</si>
  <si>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</si>
  <si>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</si>
  <si>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</si>
  <si>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</si>
  <si>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</si>
  <si>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</si>
  <si>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</si>
  <si>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</si>
  <si>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</si>
  <si>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</si>
  <si>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</si>
  <si>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</si>
  <si>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</si>
  <si>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</si>
  <si>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</si>
  <si>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</si>
  <si>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</si>
  <si>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</si>
  <si>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</si>
  <si>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</si>
  <si>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</si>
  <si>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</si>
  <si>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</si>
  <si>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</si>
  <si>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</si>
  <si>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</si>
  <si>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</si>
  <si>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</si>
  <si>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</si>
  <si>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</si>
  <si>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</si>
  <si>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</si>
  <si>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</si>
  <si>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</si>
  <si>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</si>
  <si>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</si>
  <si>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</si>
  <si>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</si>
  <si>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</si>
  <si>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</si>
  <si>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</si>
  <si>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</si>
  <si>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</si>
  <si>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</si>
  <si>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</si>
  <si>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</si>
  <si>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</si>
  <si>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</si>
  <si>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</si>
  <si>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</si>
  <si>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</si>
  <si>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</si>
  <si>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</si>
  <si>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</si>
  <si>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</si>
  <si>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</si>
  <si>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</si>
  <si>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</si>
  <si>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</si>
  <si>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</si>
  <si>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</si>
  <si>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</si>
  <si>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</si>
  <si>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</si>
  <si>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</si>
  <si>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</si>
  <si>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</si>
  <si>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</si>
  <si>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</si>
  <si>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</si>
  <si>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</si>
  <si>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</si>
  <si>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</si>
  <si>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</si>
  <si>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</si>
  <si>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</si>
  <si>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</si>
  <si>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</si>
  <si>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</si>
  <si>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</si>
  <si>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</si>
  <si>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</si>
  <si>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</si>
  <si>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</si>
  <si>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</si>
  <si>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</si>
  <si>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</si>
  <si>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</si>
  <si>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</si>
  <si>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</si>
  <si>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</si>
  <si>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</si>
  <si>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</si>
  <si>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</si>
  <si>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</si>
  <si>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</si>
  <si>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</si>
  <si>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</si>
  <si>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</si>
  <si>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</si>
  <si>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</si>
  <si>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</si>
  <si>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</si>
  <si>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</si>
  <si>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</si>
  <si>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</si>
  <si>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</si>
  <si>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</si>
  <si>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</si>
  <si>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</si>
  <si>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</si>
  <si>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</si>
  <si>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</si>
  <si>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</si>
  <si>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</si>
  <si>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</si>
  <si>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</si>
  <si>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</si>
  <si>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</si>
  <si>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</si>
  <si>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</si>
  <si>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</si>
  <si>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</si>
  <si>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</si>
  <si>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</si>
  <si>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</si>
  <si>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</si>
  <si>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</si>
  <si>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</si>
  <si>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</si>
  <si>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</si>
  <si>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</si>
  <si>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</si>
  <si>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</si>
  <si>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</si>
  <si>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</si>
  <si>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</si>
  <si>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</si>
  <si>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</si>
  <si>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</si>
  <si>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</si>
  <si>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</si>
  <si>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</si>
  <si>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</si>
  <si>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</si>
  <si>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</si>
  <si>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</si>
  <si>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</si>
  <si>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</si>
  <si>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</si>
  <si>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</si>
  <si>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</si>
  <si>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</si>
  <si>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</si>
  <si>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</si>
  <si>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</si>
  <si>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</si>
  <si>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</si>
  <si>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</si>
  <si>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</si>
  <si>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</si>
  <si>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</si>
  <si>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</si>
  <si>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</si>
  <si>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</si>
  <si>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</si>
  <si>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</si>
  <si>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</si>
  <si>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</si>
  <si>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</si>
  <si>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</si>
  <si>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</si>
  <si>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</si>
  <si>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</si>
  <si>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</si>
  <si>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</si>
  <si>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</si>
  <si>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</si>
  <si>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</si>
  <si>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</si>
  <si>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</si>
  <si>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</si>
  <si>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</si>
  <si>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</si>
  <si>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</si>
  <si>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</si>
  <si>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</si>
  <si>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</si>
  <si>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</si>
  <si>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</si>
  <si>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</si>
  <si>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</si>
  <si>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</si>
  <si>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</si>
  <si>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</si>
  <si>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</si>
  <si>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</si>
  <si>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</si>
  <si>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</si>
  <si>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</si>
  <si>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</si>
  <si>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</si>
  <si>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</si>
  <si>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</si>
  <si>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</si>
  <si>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</si>
  <si>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</si>
  <si>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</si>
  <si>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</si>
  <si>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</si>
  <si>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</si>
  <si>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</si>
  <si>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</si>
  <si>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</si>
  <si>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</si>
  <si>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</si>
  <si>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</si>
  <si>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</si>
  <si>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</si>
  <si>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</si>
  <si>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</si>
  <si>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</si>
  <si>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</si>
  <si>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</si>
  <si>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</si>
  <si>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</si>
  <si>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</si>
  <si>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</si>
  <si>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</si>
  <si>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</si>
  <si>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</si>
  <si>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</si>
  <si>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</si>
  <si>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</si>
  <si>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</si>
  <si>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</si>
  <si>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</si>
  <si>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</si>
  <si>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</si>
  <si>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</si>
  <si>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</si>
  <si>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</si>
  <si>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</si>
  <si>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</si>
  <si>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</si>
  <si>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</si>
  <si>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</si>
  <si>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</si>
  <si>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</si>
  <si>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</si>
  <si>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</si>
  <si>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</si>
  <si>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</si>
  <si>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</si>
  <si>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</si>
  <si>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</si>
  <si>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</si>
  <si>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</si>
  <si>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</si>
  <si>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</si>
  <si>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</si>
  <si>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</si>
  <si>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</si>
  <si>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</si>
  <si>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</si>
  <si>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</si>
  <si>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</si>
  <si>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</si>
  <si>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</si>
  <si>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</si>
  <si>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</si>
  <si>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</si>
  <si>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</si>
  <si>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</si>
  <si>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</si>
  <si>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</si>
  <si>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</si>
  <si>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</si>
  <si>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</si>
  <si>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</si>
  <si>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</si>
  <si>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</si>
  <si>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</si>
  <si>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</si>
  <si>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</si>
  <si>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</si>
  <si>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</si>
  <si>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</si>
  <si>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</si>
  <si>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</si>
  <si>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</si>
  <si>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</si>
  <si>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</si>
  <si>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</si>
  <si>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</si>
  <si>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</si>
  <si>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</si>
  <si>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</si>
  <si>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</si>
  <si>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</si>
  <si>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</si>
  <si>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</si>
  <si>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</si>
  <si>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</si>
  <si>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</si>
  <si>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</si>
  <si>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</si>
  <si>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</si>
  <si>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</si>
  <si>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</si>
  <si>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</si>
  <si>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</si>
  <si>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</si>
  <si>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</si>
  <si>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</si>
  <si>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</si>
  <si>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</si>
  <si>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</si>
  <si>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</si>
  <si>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</si>
  <si>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</si>
  <si>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</si>
  <si>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</si>
  <si>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</si>
  <si>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</si>
  <si>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</si>
  <si>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</si>
  <si>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</si>
  <si>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</si>
  <si>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</si>
  <si>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</si>
  <si>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</si>
  <si>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</si>
  <si>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</si>
  <si>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</si>
  <si>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</si>
  <si>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</si>
  <si>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</si>
  <si>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</si>
  <si>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</si>
  <si>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</si>
  <si>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</si>
  <si>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</si>
  <si>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</si>
  <si>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</si>
  <si>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</si>
  <si>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</si>
  <si>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</si>
  <si>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</si>
  <si>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</si>
  <si>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</si>
  <si>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</si>
  <si>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</si>
  <si>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</si>
  <si>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</si>
  <si>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</si>
  <si>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</si>
  <si>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</si>
  <si>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</si>
  <si>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</si>
  <si>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</si>
  <si>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</si>
  <si>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</si>
  <si>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</si>
  <si>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</si>
  <si>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</si>
  <si>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</si>
  <si>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</si>
  <si>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</si>
  <si>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</si>
  <si>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</si>
  <si>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</si>
  <si>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</si>
  <si>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</si>
  <si>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</si>
  <si>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</si>
  <si>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</si>
  <si>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</si>
  <si>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</si>
  <si>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</si>
  <si>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</si>
  <si>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</si>
  <si>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</si>
  <si>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</si>
  <si>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</si>
  <si>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</si>
  <si>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</si>
  <si>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</si>
  <si>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</si>
  <si>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</si>
  <si>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</si>
  <si>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</si>
  <si>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</si>
  <si>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</si>
  <si>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</si>
  <si>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</si>
  <si>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</si>
  <si>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</si>
  <si>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</si>
  <si>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</si>
  <si>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</si>
  <si>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</si>
  <si>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</si>
  <si>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</si>
  <si>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</si>
  <si>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2021-11-5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</si>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</sst>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D73" sqref="D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182"/>
      <c r="I20" s="145" t="s">
        <v>1156</v>
      </c>
      <c r="J20" s="146" t="s">
        <v>193</v>
      </c>
      <c r="K20" s="147">
        <v>461897800</v>
      </c>
      <c r="L20" s="148">
        <v>44242</v>
      </c>
      <c r="M20" s="148">
        <v>44561</v>
      </c>
      <c r="N20" s="131">
        <f>+(M20-L20)/30</f>
        <v>10.633333333333333</v>
      </c>
      <c r="O20" s="134"/>
      <c r="U20" s="130"/>
      <c r="V20" s="105">
        <f ca="1">NOW()</f>
        <v>44200.723418634261</v>
      </c>
      <c r="W20" s="105">
        <f ca="1">NOW()</f>
        <v>44200.723418634261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118" t="s">
        <v>2665</v>
      </c>
      <c r="C64" s="65" t="s">
        <v>31</v>
      </c>
      <c r="D64" s="117" t="s">
        <v>2676</v>
      </c>
      <c r="E64" s="141">
        <v>43887</v>
      </c>
      <c r="F64" s="141">
        <v>44196</v>
      </c>
      <c r="G64" s="156">
        <f t="shared" si="3"/>
        <v>10.3</v>
      </c>
      <c r="H64" s="118" t="s">
        <v>2677</v>
      </c>
      <c r="I64" s="117" t="s">
        <v>1130</v>
      </c>
      <c r="J64" s="117" t="s">
        <v>1132</v>
      </c>
      <c r="K64" s="119">
        <v>1446283141</v>
      </c>
      <c r="L64" s="65" t="s">
        <v>1148</v>
      </c>
      <c r="M64" s="113">
        <v>1</v>
      </c>
      <c r="N64" s="65" t="s">
        <v>2634</v>
      </c>
      <c r="O64" s="65" t="s">
        <v>1148</v>
      </c>
      <c r="P64" s="79"/>
    </row>
    <row r="65" spans="1:16" s="7" customFormat="1" ht="24.75" customHeight="1" outlineLevel="1" x14ac:dyDescent="0.25">
      <c r="A65" s="140">
        <v>18</v>
      </c>
      <c r="B65" s="118" t="s">
        <v>2665</v>
      </c>
      <c r="C65" s="65" t="s">
        <v>31</v>
      </c>
      <c r="D65" s="117" t="s">
        <v>2676</v>
      </c>
      <c r="E65" s="141">
        <v>43887</v>
      </c>
      <c r="F65" s="141">
        <v>44196</v>
      </c>
      <c r="G65" s="156">
        <f t="shared" si="3"/>
        <v>10.3</v>
      </c>
      <c r="H65" s="118" t="s">
        <v>2677</v>
      </c>
      <c r="I65" s="117" t="s">
        <v>1130</v>
      </c>
      <c r="J65" s="117" t="s">
        <v>1133</v>
      </c>
      <c r="K65" s="119">
        <v>1446283141</v>
      </c>
      <c r="L65" s="65" t="s">
        <v>1148</v>
      </c>
      <c r="M65" s="113">
        <v>1</v>
      </c>
      <c r="N65" s="65" t="s">
        <v>2634</v>
      </c>
      <c r="O65" s="65" t="s">
        <v>1148</v>
      </c>
      <c r="P65" s="79"/>
    </row>
    <row r="66" spans="1:16" s="7" customFormat="1" ht="24.75" customHeight="1" outlineLevel="1" x14ac:dyDescent="0.25">
      <c r="A66" s="140">
        <v>19</v>
      </c>
      <c r="B66" s="118" t="s">
        <v>2665</v>
      </c>
      <c r="C66" s="65" t="s">
        <v>31</v>
      </c>
      <c r="D66" s="117" t="s">
        <v>2678</v>
      </c>
      <c r="E66" s="141">
        <v>43879</v>
      </c>
      <c r="F66" s="141">
        <v>44196</v>
      </c>
      <c r="G66" s="156">
        <f t="shared" si="3"/>
        <v>10.566666666666666</v>
      </c>
      <c r="H66" s="118" t="s">
        <v>2679</v>
      </c>
      <c r="I66" s="117" t="s">
        <v>1078</v>
      </c>
      <c r="J66" s="117" t="s">
        <v>1090</v>
      </c>
      <c r="K66" s="68">
        <v>1658551094</v>
      </c>
      <c r="L66" s="65" t="s">
        <v>1148</v>
      </c>
      <c r="M66" s="113">
        <v>1</v>
      </c>
      <c r="N66" s="65" t="s">
        <v>2634</v>
      </c>
      <c r="O66" s="65" t="s">
        <v>1148</v>
      </c>
      <c r="P66" s="79"/>
    </row>
    <row r="67" spans="1:16" s="7" customFormat="1" ht="24.75" customHeight="1" outlineLevel="1" x14ac:dyDescent="0.25">
      <c r="A67" s="140">
        <v>20</v>
      </c>
      <c r="B67" s="118" t="s">
        <v>2665</v>
      </c>
      <c r="C67" s="65" t="s">
        <v>31</v>
      </c>
      <c r="D67" s="117" t="s">
        <v>2680</v>
      </c>
      <c r="E67" s="141">
        <v>43879</v>
      </c>
      <c r="F67" s="141">
        <v>44196</v>
      </c>
      <c r="G67" s="156">
        <f t="shared" si="3"/>
        <v>10.566666666666666</v>
      </c>
      <c r="H67" s="118" t="s">
        <v>2679</v>
      </c>
      <c r="I67" s="117" t="s">
        <v>1078</v>
      </c>
      <c r="J67" s="117" t="s">
        <v>253</v>
      </c>
      <c r="K67" s="68">
        <v>2529270725</v>
      </c>
      <c r="L67" s="65" t="s">
        <v>1148</v>
      </c>
      <c r="M67" s="113">
        <v>1</v>
      </c>
      <c r="N67" s="65" t="s">
        <v>2634</v>
      </c>
      <c r="O67" s="65" t="s">
        <v>1148</v>
      </c>
      <c r="P67" s="79"/>
    </row>
    <row r="68" spans="1:16" s="7" customFormat="1" ht="24.75" customHeight="1" outlineLevel="1" x14ac:dyDescent="0.25">
      <c r="A68" s="140">
        <v>21</v>
      </c>
      <c r="B68" s="118" t="s">
        <v>2665</v>
      </c>
      <c r="C68" s="65" t="s">
        <v>31</v>
      </c>
      <c r="D68" s="117" t="s">
        <v>2680</v>
      </c>
      <c r="E68" s="141">
        <v>43879</v>
      </c>
      <c r="F68" s="141">
        <v>44196</v>
      </c>
      <c r="G68" s="156">
        <f t="shared" si="3"/>
        <v>10.566666666666666</v>
      </c>
      <c r="H68" s="118" t="s">
        <v>2679</v>
      </c>
      <c r="I68" s="117" t="s">
        <v>1078</v>
      </c>
      <c r="J68" s="117" t="s">
        <v>1086</v>
      </c>
      <c r="K68" s="68">
        <v>2529270725</v>
      </c>
      <c r="L68" s="65" t="s">
        <v>1148</v>
      </c>
      <c r="M68" s="113">
        <v>1</v>
      </c>
      <c r="N68" s="65" t="s">
        <v>2634</v>
      </c>
      <c r="O68" s="65" t="s">
        <v>1148</v>
      </c>
      <c r="P68" s="79"/>
    </row>
    <row r="69" spans="1:16" s="7" customFormat="1" ht="24.75" customHeight="1" outlineLevel="1" x14ac:dyDescent="0.25">
      <c r="A69" s="140">
        <v>22</v>
      </c>
      <c r="B69" s="118" t="s">
        <v>2665</v>
      </c>
      <c r="C69" s="65" t="s">
        <v>31</v>
      </c>
      <c r="D69" s="117" t="s">
        <v>2680</v>
      </c>
      <c r="E69" s="141">
        <v>43879</v>
      </c>
      <c r="F69" s="141">
        <v>44196</v>
      </c>
      <c r="G69" s="156">
        <f t="shared" si="3"/>
        <v>10.566666666666666</v>
      </c>
      <c r="H69" s="118" t="s">
        <v>2679</v>
      </c>
      <c r="I69" s="117" t="s">
        <v>1078</v>
      </c>
      <c r="J69" s="117" t="s">
        <v>123</v>
      </c>
      <c r="K69" s="68">
        <v>2529270725</v>
      </c>
      <c r="L69" s="65" t="s">
        <v>1148</v>
      </c>
      <c r="M69" s="113">
        <v>1</v>
      </c>
      <c r="N69" s="65" t="s">
        <v>2634</v>
      </c>
      <c r="O69" s="65" t="s">
        <v>1148</v>
      </c>
      <c r="P69" s="79"/>
    </row>
    <row r="70" spans="1:16" s="7" customFormat="1" ht="24.75" customHeight="1" outlineLevel="1" x14ac:dyDescent="0.25">
      <c r="A70" s="140">
        <v>23</v>
      </c>
      <c r="B70" s="118" t="s">
        <v>2665</v>
      </c>
      <c r="C70" s="65" t="s">
        <v>31</v>
      </c>
      <c r="D70" s="117" t="s">
        <v>2680</v>
      </c>
      <c r="E70" s="141">
        <v>43879</v>
      </c>
      <c r="F70" s="141">
        <v>44196</v>
      </c>
      <c r="G70" s="156">
        <f t="shared" si="3"/>
        <v>10.566666666666666</v>
      </c>
      <c r="H70" s="118" t="s">
        <v>2679</v>
      </c>
      <c r="I70" s="117" t="s">
        <v>1078</v>
      </c>
      <c r="J70" s="117" t="s">
        <v>1095</v>
      </c>
      <c r="K70" s="68">
        <v>2529270725</v>
      </c>
      <c r="L70" s="65" t="s">
        <v>1148</v>
      </c>
      <c r="M70" s="113">
        <v>1</v>
      </c>
      <c r="N70" s="65" t="s">
        <v>2634</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63"/>
      <c r="J115" s="63"/>
      <c r="K115" s="119"/>
      <c r="L115" s="100" t="str">
        <f>+IF(AND(K115&gt;0,O115="Ejecución"),(K115/877802)*Tabla28[[#This Row],[% participación]],IF(AND(K115&gt;0,O115&lt;&gt;"Ejecución"),"-",""))</f>
        <v/>
      </c>
      <c r="M115" s="65"/>
      <c r="N115" s="169"/>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c r="O117" s="158" t="s">
        <v>1150</v>
      </c>
      <c r="P117" s="78"/>
    </row>
    <row r="118" spans="1:16" s="7" customFormat="1" ht="24.75" customHeight="1" outlineLevel="1" x14ac:dyDescent="0.25">
      <c r="A118" s="140">
        <v>5</v>
      </c>
      <c r="B118" s="157" t="s">
        <v>2665</v>
      </c>
      <c r="C118" s="159" t="s">
        <v>31</v>
      </c>
      <c r="D118" s="117"/>
      <c r="E118" s="141"/>
      <c r="F118" s="141"/>
      <c r="G118" s="156" t="str">
        <f t="shared" si="5"/>
        <v/>
      </c>
      <c r="H118" s="118"/>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117"/>
      <c r="E119" s="141"/>
      <c r="F119" s="141"/>
      <c r="G119" s="156" t="str">
        <f t="shared" si="5"/>
        <v/>
      </c>
      <c r="H119" s="118"/>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117"/>
      <c r="E120" s="141"/>
      <c r="F120" s="141"/>
      <c r="G120" s="156" t="str">
        <f t="shared" si="5"/>
        <v/>
      </c>
      <c r="H120" s="118"/>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2021-01-04T23:33:56Z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