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CARGUE 28-12-2020\135.0 CDI - DIMF CZ LERI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<sst xmlns="http://schemas.openxmlformats.org/spreadsheetml/2006/main" count="3649" uniqueCount="2723">
  <si>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</si>
  <si>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</si>
  <si>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</si>
  <si>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</si>
  <si>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</si>
  <si>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</si>
  <si>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</si>
  <si>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</si>
  <si>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</si>
  <si>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</si>
  <si>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</si>
  <si>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</si>
  <si>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</si>
  <si>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</si>
  <si>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</si>
  <si>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</si>
  <si>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</si>
  <si>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</si>
  <si>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</si>
  <si>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</si>
  <si>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</si>
  <si>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</si>
  <si>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</si>
  <si>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</si>
  <si>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</si>
  <si>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</si>
  <si>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</si>
  <si>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</si>
  <si>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</si>
  <si>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</si>
  <si>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</si>
  <si>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</si>
  <si>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</si>
  <si>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</si>
  <si>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</si>
  <si>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</si>
  <si>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</si>
  <si>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</si>
  <si>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</si>
  <si>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</si>
  <si>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</si>
  <si>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</si>
  <si>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</si>
  <si>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</si>
  <si>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</si>
  <si>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</si>
  <si>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</si>
  <si>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</si>
  <si>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</si>
  <si>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</si>
  <si>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</si>
  <si>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</si>
  <si>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</si>
  <si>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</si>
  <si>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</si>
  <si>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</si>
  <si>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</si>
  <si>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</si>
  <si>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</si>
  <si>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</si>
  <si>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</si>
  <si>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</si>
  <si>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</si>
  <si>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</si>
  <si>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</si>
  <si>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</si>
  <si>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</si>
  <si>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</si>
  <si>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</si>
  <si>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</si>
  <si>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</si>
  <si>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</si>
  <si>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</si>
  <si>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</si>
  <si>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</si>
  <si>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</si>
  <si>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</si>
  <si>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</si>
  <si>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</si>
  <si>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</si>
  <si>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</si>
  <si>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</si>
  <si>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</si>
  <si>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</si>
  <si>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</si>
  <si>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</si>
  <si>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</si>
  <si>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</si>
  <si>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</si>
  <si>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</si>
  <si>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</si>
  <si>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</si>
  <si>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</si>
  <si>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</si>
  <si>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</si>
  <si>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</si>
  <si>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</si>
  <si>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</si>
  <si>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</si>
  <si>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</si>
  <si>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</si>
  <si>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</si>
  <si>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</si>
  <si>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</si>
  <si>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</si>
  <si>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</si>
  <si>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</si>
  <si>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</si>
  <si>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</si>
  <si>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</si>
  <si>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</si>
  <si>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</si>
  <si>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</si>
  <si>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</si>
  <si>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</si>
  <si>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</si>
  <si>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</si>
  <si>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</si>
  <si>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</si>
  <si>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</si>
  <si>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</si>
  <si>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</si>
  <si>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</si>
  <si>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</si>
  <si>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</si>
  <si>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</si>
  <si>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</si>
  <si>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</si>
  <si>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</si>
  <si>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</si>
  <si>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</si>
  <si>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</si>
  <si>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</si>
  <si>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</si>
  <si>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</si>
  <si>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</si>
  <si>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</si>
  <si>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</si>
  <si>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</si>
  <si>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</si>
  <si>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</si>
  <si>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</si>
  <si>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</si>
  <si>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</si>
  <si>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</si>
  <si>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</si>
  <si>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</si>
  <si>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</si>
  <si>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</si>
  <si>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</si>
  <si>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</si>
  <si>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</si>
  <si>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</si>
  <si>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</si>
  <si>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</si>
  <si>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</si>
  <si>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</si>
  <si>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</si>
  <si>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</si>
  <si>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</si>
  <si>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</si>
  <si>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</si>
  <si>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</si>
  <si>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</si>
  <si>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</si>
  <si>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</si>
  <si>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</si>
  <si>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</si>
  <si>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</si>
  <si>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</si>
  <si>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</si>
  <si>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</si>
  <si>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</si>
  <si>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</si>
  <si>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</si>
  <si>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</si>
  <si>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</si>
  <si>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</si>
  <si>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</si>
  <si>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</si>
  <si>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</si>
  <si>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</si>
  <si>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</si>
  <si>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</si>
  <si>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</si>
  <si>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</si>
  <si>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</si>
  <si>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</si>
  <si>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</si>
  <si>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</si>
  <si>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</si>
  <si>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</si>
  <si>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</si>
  <si>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</si>
  <si>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</si>
  <si>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</si>
  <si>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</si>
  <si>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</si>
  <si>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</si>
  <si>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</si>
  <si>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</si>
  <si>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</si>
  <si>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</si>
  <si>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</si>
  <si>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</si>
  <si>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</si>
  <si>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</si>
  <si>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</si>
  <si>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</si>
  <si>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</si>
  <si>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</si>
  <si>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</si>
  <si>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</si>
  <si>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</si>
  <si>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</si>
  <si>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</si>
  <si>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</si>
  <si>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</si>
  <si>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</si>
  <si>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</si>
  <si>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</si>
  <si>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</si>
  <si>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</si>
  <si>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</si>
  <si>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</si>
  <si>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</si>
  <si>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</si>
  <si>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</si>
  <si>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</si>
  <si>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</si>
  <si>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</si>
  <si>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</si>
  <si>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</si>
  <si>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</si>
  <si>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</si>
  <si>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</si>
  <si>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</si>
  <si>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</si>
  <si>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</si>
  <si>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</si>
  <si>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</si>
  <si>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</si>
  <si>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</si>
  <si>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</si>
  <si>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</si>
  <si>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</si>
  <si>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</si>
  <si>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</si>
  <si>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</si>
  <si>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</si>
  <si>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</si>
  <si>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</si>
  <si>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</si>
  <si>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</si>
  <si>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</si>
  <si>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</si>
  <si>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</si>
  <si>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</si>
  <si>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</si>
  <si>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</si>
  <si>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</si>
  <si>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</si>
  <si>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</si>
  <si>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</si>
  <si>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</si>
  <si>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</si>
  <si>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</si>
  <si>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</si>
  <si>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</si>
  <si>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</si>
  <si>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</si>
  <si>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</si>
  <si>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</si>
  <si>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</si>
  <si>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</si>
  <si>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</si>
  <si>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</si>
  <si>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</si>
  <si>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</si>
  <si>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</si>
  <si>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</si>
  <si>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</si>
  <si>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</si>
  <si>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</si>
  <si>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</si>
  <si>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</si>
  <si>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</si>
  <si>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</si>
  <si>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</si>
  <si>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</si>
  <si>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</si>
  <si>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</si>
  <si>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</si>
  <si>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</si>
  <si>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</si>
  <si>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</si>
  <si>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</si>
  <si>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</si>
  <si>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</si>
  <si>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</si>
  <si>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</si>
  <si>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</si>
  <si>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</si>
  <si>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</si>
  <si>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</si>
  <si>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</si>
  <si>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</si>
  <si>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</si>
  <si>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</si>
  <si>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</si>
  <si>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</si>
  <si>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</si>
  <si>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</si>
  <si>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</si>
  <si>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</si>
  <si>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</si>
  <si>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</si>
  <si>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</si>
  <si>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</si>
  <si>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</si>
  <si>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</si>
  <si>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</si>
  <si>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</si>
  <si>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</si>
  <si>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</si>
  <si>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</si>
  <si>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</si>
  <si>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</si>
  <si>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</si>
  <si>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</si>
  <si>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</si>
  <si>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</si>
  <si>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</si>
  <si>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</si>
  <si>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</si>
  <si>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</si>
  <si>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</si>
  <si>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</si>
  <si>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</si>
  <si>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</si>
  <si>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</si>
  <si>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</si>
  <si>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</si>
  <si>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</si>
  <si>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</si>
  <si>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</si>
  <si>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</si>
  <si>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</si>
  <si>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</si>
  <si>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</si>
  <si>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</si>
  <si>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</si>
  <si>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</si>
  <si>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</si>
  <si>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</si>
  <si>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</si>
  <si>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</si>
  <si>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</si>
  <si>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</si>
  <si>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</si>
  <si>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</si>
  <si>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</si>
  <si>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</si>
  <si>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</si>
  <si>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</si>
  <si>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</si>
  <si>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</si>
  <si>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</si>
  <si>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</si>
  <si>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</si>
  <si>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</si>
  <si>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</si>
  <si>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</si>
  <si>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</si>
  <si>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</si>
  <si>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</si>
  <si>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</si>
  <si>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</si>
  <si>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</si>
  <si>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</si>
  <si>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</si>
  <si>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</si>
  <si>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</si>
  <si>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</si>
  <si>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</si>
  <si>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</si>
  <si>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</si>
  <si>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</si>
  <si>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</si>
  <si>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</si>
  <si>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</si>
  <si>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</si>
  <si>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</si>
  <si>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</si>
  <si>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</si>
  <si>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</si>
  <si>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</si>
  <si>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</si>
  <si>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</si>
  <si>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</si>
  <si>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</si>
  <si>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</si>
  <si>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</si>
  <si>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</si>
  <si>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</si>
  <si>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</si>
  <si>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</si>
  <si>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</si>
  <si>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</si>
  <si>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</si>
  <si>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</si>
  <si>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</si>
  <si>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</si>
  <si>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</si>
  <si>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</si>
  <si>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</si>
  <si>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</si>
  <si>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</si>
  <si>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</si>
  <si>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</si>
  <si>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</si>
  <si>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</si>
  <si>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</si>
  <si>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</si>
  <si>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</si>
  <si>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</si>
  <si>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</si>
  <si>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</si>
  <si>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</si>
  <si>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</si>
  <si>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</si>
  <si>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</si>
  <si>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</si>
  <si>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</si>
  <si>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</si>
  <si>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</si>
  <si>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</si>
  <si>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</si>
  <si>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</si>
  <si>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</si>
  <si>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</si>
  <si>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</si>
  <si>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</si>
  <si>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</si>
  <si>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</si>
  <si>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</si>
  <si>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</si>
  <si>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</si>
  <si>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</si>
  <si>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</si>
  <si>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</si>
  <si>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</si>
  <si>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</si>
  <si>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</si>
  <si>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</si>
  <si>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</si>
  <si>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</si>
  <si>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</si>
  <si>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</si>
  <si>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</si>
  <si>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</si>
  <si>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</si>
  <si>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</si>
  <si>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</si>
  <si>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</si>
  <si>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</si>
  <si>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</si>
  <si>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</si>
  <si>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</si>
  <si>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</si>
  <si>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</si>
  <si>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</si>
  <si>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</si>
  <si>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</si>
  <si>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</si>
  <si>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</si>
  <si>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</si>
  <si>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</si>
  <si>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</si>
  <si>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</si>
  <si>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</si>
  <si>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</si>
  <si>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</si>
  <si>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</si>
  <si>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</si>
  <si>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</si>
  <si>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</si>
  <si>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</si>
  <si>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</si>
  <si>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</si>
  <si>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</si>
  <si>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</si>
  <si>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</si>
  <si>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</si>
  <si>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</si>
  <si>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</si>
  <si>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</si>
  <si>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</si>
  <si>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</si>
  <si>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</si>
  <si>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</si>
  <si>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</si>
  <si>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</si>
  <si>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</si>
  <si>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</si>
  <si>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</si>
  <si>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</si>
  <si>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</si>
  <si>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</si>
  <si>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</si>
  <si>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</si>
  <si>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</si>
  <si>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</si>
  <si>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</si>
  <si>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</si>
  <si>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</si>
  <si>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</si>
  <si>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</si>
  <si>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</si>
  <si>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</si>
  <si>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</si>
  <si>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</si>
  <si>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</si>
  <si>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</si>
  <si>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</si>
  <si>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</si>
  <si>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</si>
  <si>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</si>
  <si>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</si>
  <si>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</si>
  <si>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</si>
  <si>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</si>
  <si>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</si>
  <si>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</si>
  <si>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</si>
  <si>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</si>
  <si>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</si>
  <si>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</si>
  <si>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</si>
  <si>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</si>
  <si>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</si>
  <si>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</si>
  <si>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</si>
  <si>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</si>
  <si>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</si>
  <si>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</si>
  <si>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</si>
  <si>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</si>
  <si>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</si>
  <si>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</si>
  <si>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</si>
  <si>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</si>
  <si>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</si>
  <si>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</si>
  <si>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</si>
  <si>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</si>
  <si>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</si>
  <si>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</si>
  <si>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</si>
  <si>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</si>
  <si>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</si>
  <si>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</si>
  <si>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</si>
  <si>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</si>
  <si>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</si>
  <si>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</si>
  <si>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</si>
  <si>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</si>
  <si>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</si>
  <si>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</si>
  <si>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</si>
  <si>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</si>
  <si>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</si>
  <si>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</si>
  <si>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</si>
  <si>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</si>
  <si>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</si>
  <si>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</si>
  <si>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</si>
  <si>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</si>
  <si>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</si>
  <si>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</si>
  <si>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</si>
  <si>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</si>
  <si>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</si>
  <si>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</si>
  <si>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</si>
  <si>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</si>
  <si>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</si>
  <si>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</si>
  <si>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</si>
  <si>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</si>
  <si>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</si>
  <si>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</si>
  <si>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</si>
  <si>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</si>
  <si>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</si>
  <si>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</si>
  <si>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</si>
  <si>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</si>
  <si>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</si>
  <si>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</si>
  <si>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</si>
  <si>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</si>
  <si>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</si>
  <si>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</si>
  <si>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</si>
  <si>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</si>
  <si>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</si>
  <si>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</si>
  <si>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</si>
  <si>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</si>
  <si>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</si>
  <si>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</si>
  <si>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</si>
  <si>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</si>
  <si>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</si>
  <si>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</si>
  <si>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</si>
  <si>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</si>
  <si>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</si>
  <si>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</si>
  <si>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</si>
  <si>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</si>
  <si>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</si>
  <si>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</si>
  <si>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</si>
  <si>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</si>
  <si>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</si>
  <si>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</si>
  <si>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</si>
  <si>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</si>
  <si>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</si>
  <si>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</si>
  <si>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</si>
  <si>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</si>
  <si>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</si>
  <si>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</si>
  <si>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</si>
  <si>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</si>
  <si>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</si>
  <si>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</si>
  <si>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</si>
  <si>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</si>
  <si>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</si>
  <si>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</si>
  <si>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</si>
  <si>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</si>
  <si>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</si>
  <si>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</si>
  <si>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</si>
  <si>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</si>
  <si>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</si>
  <si>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</si>
  <si>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</si>
  <si>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</si>
  <si>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</si>
  <si>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</si>
  <si>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</si>
  <si>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</si>
  <si>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</si>
  <si>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</si>
  <si>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</si>
  <si>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</si>
  <si>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</si>
  <si>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</si>
  <si>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</si>
  <si>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</si>
  <si>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</si>
  <si>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</si>
  <si>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</si>
  <si>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</si>
  <si>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</si>
  <si>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</si>
  <si>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</si>
  <si>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</si>
  <si>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</si>
  <si>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</si>
  <si>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</si>
  <si>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</si>
  <si>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</si>
  <si>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</si>
  <si>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</si>
  <si>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</si>
  <si>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</si>
  <si>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</si>
  <si>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</si>
  <si>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</si>
  <si>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</si>
  <si>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</si>
  <si>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</si>
  <si>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</si>
  <si>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</si>
  <si>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</si>
  <si>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</si>
  <si>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</si>
  <si>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</si>
  <si>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</si>
  <si>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</si>
  <si>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</si>
  <si>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</si>
  <si>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</si>
  <si>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</si>
  <si>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</si>
  <si>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</si>
  <si>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</si>
  <si>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</si>
  <si>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</si>
  <si>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</si>
  <si>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</si>
  <si>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</si>
  <si>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</si>
  <si>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</si>
  <si>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</si>
  <si>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</si>
  <si>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</si>
  <si>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</si>
  <si>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</si>
  <si>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</si>
  <si>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</si>
  <si>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</si>
  <si>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</si>
  <si>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</si>
  <si>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</si>
  <si>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</si>
  <si>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</si>
  <si>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</si>
  <si>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</si>
  <si>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</si>
  <si>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</si>
  <si>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</si>
  <si>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</si>
  <si>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</si>
  <si>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</si>
  <si>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</si>
  <si>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</si>
  <si>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</si>
  <si>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</si>
  <si>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</si>
  <si>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</si>
  <si>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</si>
  <si>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</si>
  <si>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</si>
  <si>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</si>
  <si>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</si>
  <si>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</si>
  <si>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</si>
  <si>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</si>
  <si>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</si>
  <si>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</si>
  <si>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</si>
  <si>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</si>
  <si>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</si>
  <si>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</si>
  <si>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</si>
  <si>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</si>
  <si>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</si>
  <si>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</si>
  <si>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</si>
  <si>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</si>
  <si>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</si>
  <si>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</si>
  <si>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</si>
  <si>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</si>
  <si>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</si>
  <si>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</si>
  <si>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</si>
  <si>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</si>
  <si>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</si>
  <si>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</si>
  <si>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</si>
  <si>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</si>
  <si>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</si>
  <si>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</si>
  <si>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</si>
  <si>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</si>
  <si>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</si>
  <si>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</si>
  <si>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</si>
  <si>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</si>
  <si>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</si>
  <si>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</si>
  <si>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</si>
  <si>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</si>
  <si>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</si>
  <si>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</si>
  <si>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</si>
  <si>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</si>
  <si>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</si>
  <si>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</si>
  <si>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</si>
  <si>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</si>
  <si>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</si>
  <si>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</si>
  <si>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</si>
  <si>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</si>
  <si>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</si>
  <si>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</si>
  <si>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</si>
  <si>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</si>
  <si>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</si>
  <si>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</si>
  <si>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</si>
  <si>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</si>
  <si>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</si>
  <si>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</si>
  <si>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</si>
  <si>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</si>
  <si>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</si>
  <si>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</si>
  <si>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</si>
  <si>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</si>
  <si>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</si>
  <si>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</si>
  <si>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</si>
  <si>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</si>
  <si>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</si>
  <si>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</si>
  <si>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</si>
  <si>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</si>
  <si>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</si>
  <si>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</si>
  <si>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</si>
  <si>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</si>
  <si>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</si>
  <si>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</si>
  <si>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</si>
  <si>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</si>
  <si>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</si>
  <si>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</si>
  <si>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</si>
  <si>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</si>
  <si>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</si>
  <si>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</si>
  <si>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</si>
  <si>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</si>
  <si>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</si>
  <si>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</si>
  <si>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</si>
  <si>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</si>
  <si>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</si>
  <si>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</si>
  <si>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</si>
  <si>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</si>
  <si>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</si>
  <si>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</si>
  <si>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</si>
  <si>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</si>
  <si>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</si>
  <si>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</si>
  <si>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</si>
  <si>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</si>
  <si>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</si>
  <si>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</si>
  <si>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</si>
  <si>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</si>
  <si>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</si>
  <si>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</si>
  <si>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</si>
  <si>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</si>
  <si>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</si>
  <si>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</si>
  <si>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</si>
  <si>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</si>
  <si>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</si>
  <si>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</si>
  <si>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</si>
  <si>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</si>
  <si>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</si>
  <si>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</si>
  <si>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</si>
  <si>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</si>
  <si>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</si>
  <si>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</si>
  <si>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</si>
  <si>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</si>
  <si>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</si>
  <si>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</si>
  <si>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</si>
  <si>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</si>
  <si>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</si>
  <si>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</si>
  <si>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</si>
  <si>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</si>
  <si>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</si>
  <si>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</si>
  <si>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</si>
  <si>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</si>
  <si>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</si>
  <si>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</si>
  <si>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</si>
  <si>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</si>
  <si>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</si>
  <si>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</si>
  <si>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</si>
  <si>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</si>
  <si>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</si>
  <si>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</si>
  <si>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</si>
  <si>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</si>
  <si>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</si>
  <si>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</si>
  <si>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</si>
  <si>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</si>
  <si>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</si>
  <si>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</si>
  <si>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</si>
  <si>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</si>
  <si>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</si>
  <si>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</si>
  <si>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</si>
  <si>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</si>
  <si>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</si>
  <si>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</si>
  <si>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</si>
  <si>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</si>
  <si>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</si>
  <si>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</si>
  <si>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</si>
  <si>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</si>
  <si>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</si>
  <si>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</si>
  <si>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</si>
  <si>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</si>
  <si>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</si>
  <si>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</si>
  <si>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</si>
  <si>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</si>
  <si>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</si>
  <si>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</si>
  <si>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</si>
  <si>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</si>
  <si>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</si>
  <si>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</si>
  <si>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</si>
  <si>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</si>
  <si>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</si>
  <si>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</si>
  <si>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</si>
  <si>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</si>
  <si>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</si>
  <si>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</si>
  <si>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</si>
  <si>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</si>
  <si>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</si>
  <si>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</si>
  <si>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</si>
  <si>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</si>
  <si>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</si>
  <si>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</si>
  <si>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</si>
  <si>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</si>
  <si>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</si>
  <si>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</si>
  <si>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</si>
  <si>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</si>
  <si>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</si>
  <si>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</si>
  <si>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</si>
  <si>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</si>
  <si>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</si>
  <si>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</si>
  <si>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</si>
  <si>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</si>
  <si>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</si>
  <si>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</si>
  <si>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</si>
  <si>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</si>
  <si>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</si>
  <si>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</si>
  <si>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</si>
  <si>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</si>
  <si>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</si>
  <si>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</si>
  <si>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</si>
  <si>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</si>
  <si>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</si>
  <si>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</si>
  <si>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</si>
  <si>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</si>
  <si>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</si>
  <si>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</si>
  <si>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</si>
  <si>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</si>
  <si>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</si>
  <si>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</si>
  <si>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</si>
  <si>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</si>
  <si>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</si>
  <si>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</si>
  <si>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</si>
  <si>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</si>
  <si>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</si>
  <si>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</si>
  <si>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</si>
  <si>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</si>
  <si>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</si>
  <si>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</si>
  <si>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</si>
  <si>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</si>
  <si>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</si>
  <si>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</si>
  <si>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</si>
  <si>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</si>
  <si>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</si>
  <si>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</si>
  <si>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</si>
  <si>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</si>
  <si>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</si>
  <si>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</si>
  <si>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</si>
  <si>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</si>
  <si>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</si>
  <si>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</si>
  <si>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</si>
  <si>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</si>
  <si>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</si>
  <si>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</si>
  <si>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</si>
  <si>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</si>
  <si>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</si>
  <si>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</si>
  <si>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</si>
  <si>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</si>
  <si>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</si>
  <si>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</si>
  <si>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</si>
  <si>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</si>
  <si>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</si>
  <si>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</si>
  <si>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</si>
  <si>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</si>
  <si>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</si>
  <si>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</si>
  <si>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</si>
  <si>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</si>
  <si>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</si>
  <si>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</si>
  <si>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</si>
  <si>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</si>
  <si>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</si>
  <si>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</si>
  <si>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</si>
  <si>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</si>
  <si>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</si>
  <si>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</si>
  <si>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</si>
  <si>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</si>
  <si>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</si>
  <si>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</si>
  <si>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</si>
  <si>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</si>
  <si>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</si>
  <si>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</si>
  <si>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</si>
  <si>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</si>
  <si>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</si>
  <si>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</si>
  <si>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</si>
  <si>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</si>
  <si>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</si>
  <si>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</si>
  <si>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</si>
  <si>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</si>
  <si>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</si>
  <si>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</si>
  <si>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</si>
  <si>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</si>
  <si>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</si>
  <si>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</si>
  <si>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</si>
  <si>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</si>
  <si>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</si>
  <si>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</si>
  <si>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</si>
  <si>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</si>
  <si>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</si>
  <si>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</si>
  <si>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</si>
  <si>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</si>
  <si>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</si>
  <si>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</si>
  <si>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</si>
  <si>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</si>
  <si>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</si>
  <si>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</si>
  <si>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</si>
  <si>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</si>
  <si>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</si>
  <si>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</si>
  <si>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</si>
  <si>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</si>
  <si>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</si>
  <si>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</si>
  <si>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</si>
  <si>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</si>
  <si>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</si>
  <si>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</si>
  <si>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</si>
  <si>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</si>
  <si>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</si>
  <si>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</si>
  <si>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</si>
  <si>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</si>
  <si>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</si>
  <si>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</si>
  <si>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</si>
  <si>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</si>
  <si>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</si>
  <si>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</si>
  <si>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</si>
  <si>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</si>
  <si>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</si>
  <si>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</si>
  <si>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</si>
  <si>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</si>
  <si>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</si>
  <si>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</si>
  <si>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</si>
  <si>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</si>
  <si>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</si>
  <si>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</si>
  <si>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</si>
  <si>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</si>
  <si>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</si>
  <si>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</si>
  <si>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</si>
  <si>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</si>
  <si>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</si>
  <si>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</si>
  <si>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</si>
  <si>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</si>
  <si>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</si>
  <si>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</si>
  <si>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</si>
  <si>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</si>
  <si>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</si>
  <si>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</si>
  <si>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</si>
  <si>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</si>
  <si>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</si>
  <si>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</si>
  <si>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</si>
  <si>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</si>
  <si>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</si>
  <si>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</si>
  <si>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</si>
  <si>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</si>
  <si>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</si>
  <si>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</si>
  <si>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</si>
  <si>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</si>
  <si>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</si>
  <si>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</si>
  <si>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</si>
  <si>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</si>
  <si>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</si>
  <si>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</si>
  <si>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</si>
  <si>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</si>
  <si>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</si>
  <si>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</si>
  <si>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</si>
  <si>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</si>
  <si>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</si>
  <si>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</si>
  <si>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</si>
  <si>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</si>
  <si>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</si>
  <si>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</si>
  <si>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</si>
  <si>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</si>
  <si>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</si>
  <si>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</si>
  <si>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</si>
  <si>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</si>
  <si>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</si>
  <si>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</si>
  <si>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</si>
  <si>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</si>
  <si>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</si>
  <si>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</si>
  <si>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</si>
  <si>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</si>
  <si>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</si>
  <si>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</si>
  <si>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</si>
  <si>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</si>
  <si>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</si>
  <si>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</si>
  <si>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</si>
  <si>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</si>
  <si>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</si>
  <si>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</si>
  <si>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</si>
  <si>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</si>
  <si>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</si>
  <si>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</si>
  <si>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</si>
  <si>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</si>
  <si>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</si>
  <si>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</si>
  <si>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</si>
  <si>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</si>
  <si>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</si>
  <si>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</si>
  <si>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</si>
  <si>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</si>
  <si>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</si>
  <si>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</si>
  <si>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</si>
  <si>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</si>
  <si>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</si>
  <si>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</si>
  <si>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</si>
  <si>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</si>
  <si>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</si>
  <si>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</si>
  <si>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</si>
  <si>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</si>
  <si>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</si>
  <si>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</si>
  <si>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</si>
  <si>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</si>
  <si>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</si>
  <si>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</si>
  <si>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</si>
  <si>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</si>
  <si>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</si>
  <si>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</si>
  <si>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</si>
  <si>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</si>
  <si>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</si>
  <si>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</si>
  <si>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</si>
  <si>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</si>
  <si>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</si>
  <si>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</si>
  <si>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</si>
  <si>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</si>
  <si>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</si>
  <si>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</si>
  <si>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</si>
  <si>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</si>
  <si>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</si>
  <si>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</si>
  <si>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</si>
  <si>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</si>
  <si>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</si>
  <si>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</si>
  <si>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</si>
  <si>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</si>
  <si>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</si>
  <si>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</si>
  <si>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</si>
  <si>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</si>
  <si>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</si>
  <si>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</si>
  <si>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</si>
  <si>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</si>
  <si>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</si>
  <si>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</si>
  <si>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</si>
  <si>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</si>
  <si>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</si>
  <si>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</si>
  <si>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</si>
  <si>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</si>
  <si>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</si>
  <si>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</si>
  <si>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</si>
  <si>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</si>
  <si>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</si>
  <si>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</si>
  <si>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</si>
  <si>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</si>
  <si>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</si>
  <si>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</si>
  <si>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</si>
  <si>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</si>
  <si>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</si>
  <si>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</si>
  <si>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</si>
  <si>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</si>
  <si>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</si>
  <si>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</si>
  <si>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</si>
  <si>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</si>
  <si>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</si>
  <si>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</si>
  <si>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</si>
  <si>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</si>
  <si>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</si>
  <si>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</si>
  <si>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</si>
  <si>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</si>
  <si>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</si>
  <si>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</si>
  <si>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</si>
  <si>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</si>
  <si>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</si>
  <si>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</si>
  <si>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</si>
  <si>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</si>
  <si>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</si>
  <si>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</si>
  <si>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</si>
  <si>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</si>
  <si>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</si>
  <si>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</si>
  <si>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</si>
  <si>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</si>
  <si>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</si>
  <si>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</si>
  <si>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</si>
  <si>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</si>
  <si>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</si>
  <si>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</si>
  <si>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</si>
  <si>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</si>
  <si>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</si>
  <si>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</si>
  <si>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</si>
  <si>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</si>
  <si>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</si>
  <si>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</si>
  <si>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</si>
  <si>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</si>
  <si>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</si>
  <si>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</si>
  <si>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</si>
  <si>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</si>
  <si>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</si>
  <si>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</si>
  <si>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</si>
  <si>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</si>
  <si>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</si>
  <si>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</si>
  <si>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</si>
  <si>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</si>
  <si>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</si>
  <si>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</si>
  <si>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</si>
  <si>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</si>
  <si>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</si>
  <si>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</si>
  <si>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</si>
  <si>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</si>
  <si>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</si>
  <si>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</si>
  <si>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</si>
  <si>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</si>
  <si>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</si>
  <si>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</si>
  <si>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</si>
  <si>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</si>
  <si>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</si>
  <si>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</si>
  <si>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</si>
  <si>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</si>
  <si>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</si>
  <si>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</si>
  <si>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</si>
  <si>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</si>
  <si>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</si>
  <si>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</si>
  <si>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</si>
  <si>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</si>
  <si>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</si>
  <si>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</si>
  <si>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</si>
  <si>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</si>
  <si>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</si>
  <si>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</si>
  <si>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</si>
  <si>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</si>
  <si>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</si>
  <si>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</si>
  <si>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</si>
  <si>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</si>
  <si>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</si>
  <si>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</si>
  <si>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</si>
  <si>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</si>
  <si>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</si>
  <si>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</si>
  <si>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</si>
  <si>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</si>
  <si>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</si>
  <si>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</si>
  <si>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</si>
  <si>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</si>
  <si>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</si>
  <si>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</si>
  <si>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</si>
  <si>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</si>
  <si>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</si>
  <si>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</si>
  <si>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</si>
  <si>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</si>
  <si>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</si>
  <si>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</si>
  <si>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</si>
  <si>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</si>
  <si>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</si>
  <si>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</si>
  <si>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</si>
  <si>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</si>
  <si>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</si>
  <si>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</si>
  <si>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</si>
  <si>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</si>
  <si>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</si>
  <si>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</si>
  <si>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</si>
  <si>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</si>
  <si>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</si>
  <si>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</si>
  <si>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</si>
  <si>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</si>
  <si>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</si>
  <si>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</si>
  <si>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</si>
  <si>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</si>
  <si>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</si>
  <si>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</si>
  <si>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</si>
  <si>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</si>
  <si>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</si>
  <si>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</si>
  <si>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</si>
  <si>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</si>
  <si>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</si>
  <si>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</si>
  <si>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</si>
  <si>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</si>
  <si>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</si>
  <si>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</si>
  <si>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</si>
  <si>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</si>
  <si>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</si>
  <si>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</si>
  <si>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</si>
  <si>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</si>
  <si>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</si>
  <si>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</si>
  <si>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</si>
  <si>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</si>
  <si>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</si>
  <si>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</si>
  <si>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</si>
  <si>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</si>
  <si>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</si>
  <si>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</si>
  <si>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</si>
  <si>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</si>
  <si>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</si>
  <si>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</si>
  <si>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</si>
  <si>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</si>
  <si>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</si>
  <si>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</si>
  <si>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</si>
  <si>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</si>
  <si>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</si>
  <si>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</si>
  <si>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</si>
  <si>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</si>
  <si>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</si>
  <si>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</si>
  <si>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</si>
  <si>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</si>
  <si>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</si>
  <si>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</si>
  <si>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</si>
  <si>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</si>
  <si>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</si>
  <si>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</si>
  <si>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</si>
  <si>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</si>
  <si>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</si>
  <si>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</si>
  <si>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</si>
  <si>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</si>
  <si>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</si>
  <si>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</si>
  <si>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</si>
  <si>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</si>
  <si>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</si>
  <si>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</si>
  <si>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</si>
  <si>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</si>
  <si>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</si>
  <si>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</si>
  <si>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</si>
  <si>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</si>
  <si>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</si>
  <si>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</si>
  <si>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</si>
  <si>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</si>
  <si>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</si>
  <si>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</si>
  <si>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</si>
  <si>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</si>
  <si>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</si>
  <si>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</si>
  <si>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</si>
  <si>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</si>
  <si>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</si>
  <si>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</si>
  <si>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</si>
  <si>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</si>
  <si>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</si>
  <si>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</si>
  <si>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</si>
  <si>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</si>
  <si>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</si>
  <si>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</si>
  <si>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</si>
  <si>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</si>
  <si>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</si>
  <si>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</si>
  <si>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</si>
  <si>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</si>
  <si>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</si>
  <si>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</si>
  <si>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</si>
  <si>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</si>
  <si>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</si>
  <si>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</si>
  <si>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</si>
  <si>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</si>
  <si>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</si>
  <si>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</si>
  <si>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</si>
  <si>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</si>
  <si>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</si>
  <si>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</si>
  <si>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</si>
  <si>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</si>
  <si>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</si>
  <si>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</si>
  <si>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</si>
  <si>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</si>
  <si>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</si>
  <si>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</si>
  <si>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</si>
  <si>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</si>
  <si>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</si>
  <si>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</si>
  <si>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</si>
  <si>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</si>
  <si>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</si>
  <si>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</si>
  <si>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</si>
  <si>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</si>
  <si>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</si>
  <si>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</si>
  <si>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</si>
  <si>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</si>
  <si>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</si>
  <si>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</si>
  <si>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</si>
  <si>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</si>
  <si>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</si>
  <si>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</si>
  <si>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</si>
  <si>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</si>
  <si>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</si>
  <si>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</si>
  <si>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</si>
  <si>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</si>
  <si>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</si>
  <si>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</si>
  <si>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</si>
  <si>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</si>
  <si>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</si>
  <si>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</si>
  <si>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</si>
  <si>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</si>
  <si>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</si>
  <si>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</si>
  <si>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</si>
  <si>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</si>
  <si>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</si>
  <si>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</si>
  <si>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</si>
  <si>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</si>
  <si>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</si>
  <si>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</si>
  <si>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</si>
  <si>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</si>
  <si>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</si>
  <si>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</si>
  <si>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</si>
  <si>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</si>
  <si>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</si>
  <si>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</si>
  <si>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</si>
  <si>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</si>
  <si>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</si>
  <si>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</si>
  <si>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</si>
  <si>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</si>
  <si>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</si>
  <si>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</si>
  <si>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</si>
  <si>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</si>
  <si>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</si>
  <si>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</si>
  <si>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</si>
  <si>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</si>
  <si>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</si>
  <si>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</si>
  <si>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</si>
  <si>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</si>
  <si>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</si>
  <si>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</si>
  <si>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</si>
  <si>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</si>
  <si>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</si>
  <si>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</si>
  <si>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</si>
  <si>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</si>
  <si>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</si>
  <si>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</si>
  <si>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</si>
  <si>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</si>
  <si>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</si>
  <si>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</si>
  <si>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</si>
  <si>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</si>
  <si>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</si>
  <si>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</si>
  <si>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</si>
  <si>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</si>
  <si>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</si>
  <si>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</si>
  <si>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</si>
  <si>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</si>
  <si>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</si>
  <si>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</si>
  <si>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</si>
  <si>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</si>
  <si>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</si>
  <si>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</si>
  <si>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</si>
  <si>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</si>
  <si>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</si>
  <si>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</si>
  <si>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</si>
  <si>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</si>
  <si>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</si>
  <si>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</si>
  <si>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</si>
  <si>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</si>
  <si>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</si>
  <si>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</si>
  <si>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</si>
  <si>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</si>
  <si>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</si>
  <si>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</si>
  <si>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</si>
  <si>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</si>
  <si>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</si>
  <si>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</si>
  <si>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</si>
  <si>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</si>
  <si>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</si>
  <si>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</si>
  <si>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</si>
  <si>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</si>
  <si>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</si>
  <si>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</si>
  <si>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</si>
  <si>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</si>
  <si>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</si>
  <si>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</si>
  <si>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</si>
  <si>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</si>
  <si>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</si>
  <si>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</si>
  <si>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</si>
  <si>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</si>
  <si>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</si>
  <si>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</si>
  <si>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</si>
  <si>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</si>
  <si>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</si>
  <si>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</si>
  <si>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</si>
  <si>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</si>
  <si>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</si>
  <si>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</si>
  <si>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</si>
  <si>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</si>
  <si>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</si>
  <si>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</si>
  <si>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</si>
  <si>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</si>
  <si>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</si>
  <si>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</si>
  <si>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</si>
  <si>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</si>
  <si>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</si>
  <si>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</si>
  <si>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</si>
  <si>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</si>
  <si>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</si>
  <si>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</si>
  <si>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</si>
  <si>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</si>
  <si>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</si>
  <si>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</si>
  <si>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</si>
  <si>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</si>
  <si>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</si>
  <si>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</si>
  <si>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</si>
  <si>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</si>
  <si>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</si>
  <si>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</si>
  <si>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</si>
  <si>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</si>
  <si>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</si>
  <si>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</si>
  <si>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</si>
  <si>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</si>
  <si>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</si>
  <si>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</si>
  <si>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</si>
  <si>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</si>
  <si>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</si>
  <si>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</si>
  <si>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</si>
  <si>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</si>
  <si>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</si>
  <si>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</si>
  <si>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</si>
  <si>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</si>
  <si>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</si>
  <si>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</si>
  <si>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</si>
  <si>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</si>
  <si>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</si>
  <si>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</si>
  <si>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</si>
  <si>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</si>
  <si>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</si>
  <si>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</si>
  <si>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</si>
  <si>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</si>
  <si>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</si>
  <si>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</si>
  <si>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</si>
  <si>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</si>
  <si>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</si>
  <si>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</si>
  <si>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</si>
  <si>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</si>
  <si>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</si>
  <si>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</si>
  <si>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</si>
  <si>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</si>
  <si>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</si>
  <si>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</si>
  <si>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</si>
  <si>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</si>
  <si>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</si>
  <si>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</si>
  <si>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</si>
  <si>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</si>
  <si>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</si>
  <si>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</si>
  <si>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</si>
  <si>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</si>
  <si>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</si>
  <si>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</si>
  <si>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</si>
  <si>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</si>
  <si>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</si>
  <si>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</si>
  <si>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</si>
  <si>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</si>
  <si>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</si>
  <si>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</si>
  <si>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</si>
  <si>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</si>
  <si>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</si>
  <si>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</si>
  <si>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</si>
  <si>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</si>
  <si>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</si>
  <si>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</si>
  <si>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</si>
  <si>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</si>
  <si>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</si>
  <si>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</si>
  <si>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</si>
  <si>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</si>
  <si>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</si>
  <si>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</si>
  <si>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</si>
  <si>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</si>
  <si>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</si>
  <si>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</si>
  <si>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</si>
  <si>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</si>
  <si>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</si>
  <si>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</si>
  <si>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</si>
  <si>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</si>
  <si>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</si>
  <si>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</si>
  <si>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</si>
  <si>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</si>
  <si>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</si>
  <si>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</si>
  <si>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</si>
  <si>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</si>
  <si>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</si>
  <si>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</si>
  <si>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</si>
  <si>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</si>
  <si>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</si>
  <si>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</si>
  <si>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</si>
  <si>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</si>
  <si>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</si>
  <si>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</si>
  <si>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</si>
  <si>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</si>
  <si>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</si>
  <si>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</si>
  <si>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</si>
  <si>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</si>
  <si>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</si>
  <si>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</si>
  <si>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</si>
  <si>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</si>
  <si>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</si>
  <si>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</si>
  <si>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</si>
  <si>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</si>
  <si>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</si>
  <si>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</si>
  <si>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</si>
  <si>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</si>
  <si>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</si>
  <si>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</si>
  <si>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</si>
  <si>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</si>
  <si>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</si>
  <si>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</si>
  <si>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</si>
  <si>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</si>
  <si>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</si>
  <si>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</si>
  <si>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</si>
  <si>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</si>
  <si>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</si>
  <si>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</si>
  <si>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</si>
  <si>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</si>
  <si>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</si>
  <si>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</si>
  <si>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</si>
  <si>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</si>
  <si>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</si>
  <si>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</si>
  <si>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</si>
  <si>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</si>
  <si>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</si>
  <si>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</si>
  <si>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</si>
  <si>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</si>
  <si>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</si>
  <si>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</si>
  <si>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</si>
  <si>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</si>
  <si>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</si>
  <si>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</si>
  <si>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</si>
  <si>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</si>
  <si>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</si>
  <si>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</si>
  <si>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</si>
  <si>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</si>
  <si>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</si>
  <si>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</si>
  <si>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</si>
  <si>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</si>
  <si>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</si>
  <si>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</si>
  <si>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</si>
  <si>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</si>
  <si>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</si>
  <si>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</si>
  <si>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</si>
  <si>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</si>
  <si>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</si>
  <si>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</si>
  <si>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</si>
  <si>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</si>
  <si>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</si>
  <si>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</si>
  <si>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</si>
  <si>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</si>
  <si>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</si>
  <si>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</si>
  <si>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</si>
  <si>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</si>
  <si>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</si>
  <si>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</si>
  <si>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</si>
  <si>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</si>
  <si>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</si>
  <si>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</si>
  <si>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</si>
  <si>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</si>
  <si>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</si>
  <si>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</si>
  <si>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</si>
  <si>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</si>
  <si>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</si>
  <si>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</si>
  <si>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</si>
  <si>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</si>
  <si>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</si>
  <si>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</si>
  <si>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</si>
  <si>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</si>
  <si>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</si>
  <si>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</si>
  <si>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</si>
  <si>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</si>
  <si>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</si>
  <si>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</si>
  <si>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</si>
  <si>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</si>
  <si>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</si>
  <si>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</si>
  <si>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</si>
  <si>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</si>
  <si>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</si>
  <si>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</si>
  <si>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</si>
  <si>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</si>
  <si>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</si>
  <si>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</si>
  <si>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</si>
  <si>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</si>
  <si>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</si>
  <si>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</si>
  <si>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</si>
  <si>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</si>
  <si>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</si>
  <si>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</si>
  <si>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</si>
  <si>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</si>
  <si>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</si>
  <si>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</si>
  <si>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</si>
  <si>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</si>
  <si>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</si>
  <si>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</si>
  <si>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</si>
  <si>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</si>
  <si>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</si>
  <si>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</si>
  <si>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</si>
  <si>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</si>
  <si>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</si>
  <si>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</si>
  <si>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</si>
  <si>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</si>
  <si>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</si>
  <si>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</si>
  <si>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</si>
  <si>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</si>
  <si>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</si>
  <si>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</si>
  <si>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</si>
  <si>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</si>
  <si>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</si>
  <si>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</si>
  <si>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</si>
  <si>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</si>
  <si>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</si>
  <si>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</si>
  <si>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</si>
  <si>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</si>
  <si>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</si>
  <si>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</si>
  <si>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</si>
  <si>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</si>
  <si>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</si>
  <si>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</si>
  <si>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</si>
  <si>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</si>
  <si>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</si>
  <si>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</si>
  <si>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</si>
  <si>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</si>
  <si>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</si>
  <si>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</si>
  <si>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</si>
  <si>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</si>
  <si>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</si>
  <si>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</si>
  <si>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</si>
  <si>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</si>
  <si>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</si>
  <si>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</si>
  <si>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</si>
  <si>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</si>
  <si>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</si>
  <si>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</si>
  <si>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</si>
  <si>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</si>
  <si>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</si>
  <si>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</si>
  <si>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</si>
  <si>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</si>
  <si>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</si>
  <si>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</si>
  <si>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</si>
  <si>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</si>
  <si>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</si>
  <si>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</si>
  <si>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</si>
  <si>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</si>
  <si>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</si>
  <si>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</si>
  <si>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</si>
  <si>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</si>
  <si>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</si>
  <si>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</si>
  <si>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</si>
  <si>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</si>
  <si>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</si>
  <si>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</si>
  <si>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</si>
  <si>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</si>
  <si>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</si>
  <si>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</si>
  <si>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</si>
  <si>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</si>
  <si>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</si>
  <si>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</si>
  <si>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</si>
  <si>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</si>
  <si>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</si>
  <si>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</si>
  <si>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</si>
  <si>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</si>
  <si>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</si>
  <si>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</si>
  <si>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</si>
  <si>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</si>
  <si>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</si>
  <si>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</si>
  <si>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</si>
  <si>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</si>
  <si>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</si>
  <si>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</si>
  <si>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</si>
  <si>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</si>
  <si>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</si>
  <si>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</si>
  <si>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</si>
  <si>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</si>
  <si>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</si>
  <si>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</si>
  <si>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</si>
  <si>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</si>
  <si>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</si>
  <si>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</si>
  <si>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</si>
  <si>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</si>
  <si>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</si>
  <si>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</si>
  <si>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</si>
  <si>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</si>
  <si>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</si>
  <si>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</si>
  <si>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</si>
  <si>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</si>
  <si>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</si>
  <si>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</si>
  <si>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</si>
  <si>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</si>
  <si>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</si>
  <si>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</si>
  <si>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</si>
  <si>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</si>
  <si>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</si>
  <si>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</si>
  <si>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</si>
  <si>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</si>
  <si>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</si>
  <si>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</si>
  <si>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</si>
  <si>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</si>
  <si>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</si>
  <si>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</si>
  <si>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</si>
  <si>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</si>
  <si>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</si>
  <si>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</si>
  <si>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</si>
  <si>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</si>
  <si>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</si>
  <si>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</si>
  <si>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</si>
  <si>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</si>
  <si>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</si>
  <si>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</si>
  <si>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</si>
  <si>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</si>
  <si>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</si>
  <si>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</si>
  <si>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</si>
  <si>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</si>
  <si>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</si>
  <si>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</si>
  <si>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</si>
  <si>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</si>
  <si>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</si>
  <si>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</si>
  <si>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</si>
  <si>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</si>
  <si>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</si>
  <si>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</si>
  <si>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</si>
  <si>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</si>
  <si>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</si>
  <si>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</si>
  <si>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</si>
  <si>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</si>
  <si>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</si>
  <si>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</si>
  <si>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</si>
  <si>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</si>
  <si>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</si>
  <si>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</si>
  <si>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</si>
  <si>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</si>
  <si>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</si>
  <si>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</si>
  <si>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</si>
  <si>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</si>
  <si>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</si>
  <si>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</si>
  <si>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</si>
  <si>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</si>
  <si>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</si>
  <si>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</si>
  <si>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</si>
  <si>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</si>
  <si>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</si>
  <si>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</si>
  <si>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</si>
  <si>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</si>
  <si>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</si>
  <si>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</si>
  <si>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</si>
  <si>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</si>
  <si>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</si>
  <si>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</si>
  <si>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</si>
  <si>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</si>
  <si>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</si>
  <si>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</si>
  <si>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</si>
  <si>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</si>
  <si>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</si>
  <si>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</si>
  <si>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</si>
  <si>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</si>
  <si>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</si>
  <si>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</si>
  <si>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</si>
  <si>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</si>
  <si>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</si>
  <si>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</si>
  <si>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</si>
  <si>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</si>
  <si>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</si>
  <si>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</si>
  <si>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</si>
  <si>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</si>
  <si>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</si>
  <si>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</si>
  <si>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</si>
  <si>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</si>
  <si>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</si>
  <si>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</si>
  <si>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</si>
  <si>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</si>
  <si>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</si>
  <si>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</si>
  <si>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</si>
  <si>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</si>
  <si>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</si>
  <si>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</si>
  <si>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</si>
  <si>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</si>
  <si>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</si>
  <si>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</si>
  <si>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</si>
  <si>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</si>
  <si>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</si>
  <si>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</si>
  <si>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</si>
  <si>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</si>
  <si>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</si>
  <si>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</si>
  <si>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</si>
  <si>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</si>
  <si>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</si>
  <si>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</si>
  <si>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</si>
  <si>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</si>
  <si>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</si>
  <si>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</si>
  <si>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</si>
  <si>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</si>
  <si>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</si>
  <si>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</si>
  <si>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</si>
  <si>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</si>
  <si>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</si>
  <si>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</si>
  <si>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</si>
  <si>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</si>
  <si>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</si>
  <si>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</si>
  <si>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</si>
  <si>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</si>
  <si>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</si>
  <si>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</si>
  <si>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</si>
  <si>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</si>
  <si>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</si>
  <si>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</si>
  <si>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</si>
  <si>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</si>
  <si>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</si>
  <si>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</si>
  <si>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</si>
  <si>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</si>
  <si>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</si>
  <si>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</si>
  <si>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</si>
  <si>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</si>
  <si>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</si>
  <si>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</si>
  <si>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</si>
  <si>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</si>
  <si>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</si>
  <si>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</si>
  <si>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</si>
  <si>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</si>
  <si>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</si>
  <si>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</si>
  <si>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</si>
  <si>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</si>
  <si>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</si>
  <si>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</si>
  <si>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</si>
  <si>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</si>
  <si>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</si>
  <si>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</si>
  <si>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</si>
  <si>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</si>
  <si>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</si>
  <si>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</si>
  <si>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</si>
  <si>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</si>
  <si>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</si>
  <si>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</si>
  <si>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</si>
  <si>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</si>
  <si>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</si>
  <si>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</si>
  <si>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</si>
  <si>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</si>
  <si>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</si>
  <si>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</si>
  <si>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</si>
  <si>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</si>
  <si>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</si>
  <si>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</si>
  <si>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</si>
  <si>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</si>
  <si>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</si>
  <si>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</si>
  <si>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</si>
  <si>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</si>
  <si>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</si>
  <si>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</si>
  <si>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</si>
  <si>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</si>
  <si>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</si>
  <si>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</si>
  <si>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</si>
  <si>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</si>
  <si>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</si>
  <si>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</si>
  <si>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</si>
  <si>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</si>
  <si>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</si>
  <si>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</si>
  <si>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</si>
  <si>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</si>
  <si>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</si>
  <si>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</si>
  <si>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</si>
  <si>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</si>
  <si>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</si>
  <si>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</si>
  <si>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</si>
  <si>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</si>
  <si>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</si>
  <si>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</si>
  <si>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</si>
  <si>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</si>
  <si>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</si>
  <si>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</si>
  <si>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</si>
  <si>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</si>
  <si>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</si>
  <si>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</si>
  <si>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</si>
  <si>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</si>
  <si>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</si>
  <si>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</si>
  <si>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</si>
  <si>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</si>
  <si>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</si>
  <si>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</si>
  <si>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</si>
  <si>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</si>
  <si>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</si>
  <si>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</si>
  <si>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</si>
  <si>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</si>
  <si>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</si>
  <si>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</si>
  <si>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</si>
  <si>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</si>
  <si>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</si>
  <si>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</si>
  <si>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</si>
  <si>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</si>
  <si>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</si>
  <si>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</si>
  <si>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</si>
  <si>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</si>
  <si>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</si>
  <si>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</si>
  <si>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</si>
  <si>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</si>
  <si>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</si>
  <si>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</si>
  <si>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</si>
  <si>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</si>
  <si>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</si>
  <si>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</si>
  <si>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</si>
  <si>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</si>
  <si>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</si>
  <si>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</si>
  <si>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</si>
  <si>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</si>
  <si>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</si>
  <si>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</si>
  <si>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</si>
  <si>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</si>
  <si>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</si>
  <si>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</si>
  <si>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</si>
  <si>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</si>
  <si>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</si>
  <si>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</si>
  <si>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</si>
  <si>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</si>
  <si>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</si>
  <si>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</si>
  <si>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</si>
  <si>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</si>
  <si>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</si>
  <si>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</si>
  <si>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</si>
  <si>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</si>
  <si>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</si>
  <si>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</si>
  <si>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</si>
  <si>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</si>
  <si>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</si>
  <si>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</si>
  <si>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</si>
  <si>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</si>
  <si>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</si>
  <si>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</si>
  <si>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</si>
  <si>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</si>
  <si>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</si>
  <si>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</si>
  <si>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</si>
  <si>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</si>
  <si>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</si>
  <si>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</si>
  <si>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</si>
  <si>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</si>
  <si>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</si>
  <si>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</si>
  <si>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</si>
  <si>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</si>
  <si>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</si>
  <si>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</si>
  <si>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</si>
  <si>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</si>
  <si>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</si>
  <si>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</si>
  <si>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</si>
  <si>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</si>
  <si>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</si>
  <si>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</si>
  <si>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</si>
  <si>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</si>
  <si>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</si>
  <si>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</si>
  <si>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</si>
  <si>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</si>
  <si>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</si>
  <si>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</si>
  <si>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</si>
  <si>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</si>
  <si>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</si>
  <si>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</si>
  <si>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</si>
  <si>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</si>
  <si>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</si>
  <si>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</si>
  <si>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</si>
  <si>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</si>
  <si>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</si>
  <si>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</si>
  <si>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</si>
  <si>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</si>
  <si>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</si>
  <si>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</si>
  <si>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</si>
  <si>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</si>
  <si>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</si>
  <si>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</si>
  <si>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</si>
  <si>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</si>
  <si>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</si>
  <si>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</si>
  <si>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</si>
  <si>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</si>
  <si>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</si>
  <si>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</si>
  <si>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</si>
  <si>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</si>
  <si>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</si>
  <si>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</si>
  <si>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</si>
  <si>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</si>
  <si>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</si>
  <si>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</si>
  <si>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</si>
  <si>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</si>
  <si>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</si>
  <si>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</si>
  <si>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</si>
  <si>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</si>
  <si>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</si>
  <si>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</si>
  <si>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</si>
  <si>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</si>
  <si>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</si>
  <si>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</si>
  <si>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</si>
  <si>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</si>
  <si>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</si>
  <si>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</si>
  <si>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</si>
  <si>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</si>
  <si>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</si>
  <si>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</si>
  <si>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</si>
  <si>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</si>
  <si>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</si>
  <si>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</si>
  <si>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</si>
  <si>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</si>
  <si>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</si>
  <si>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</si>
  <si>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</si>
  <si>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</si>
  <si>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</si>
  <si>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</si>
  <si>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</si>
  <si>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</si>
  <si>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</si>
  <si>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</si>
  <si>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</si>
  <si>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</si>
  <si>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</si>
  <si>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</si>
  <si>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</si>
  <si>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</si>
  <si>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</si>
  <si>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</si>
  <si>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</si>
  <si>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</si>
  <si>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</si>
  <si>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</si>
  <si>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</si>
  <si>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</si>
  <si>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</si>
  <si>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</si>
  <si>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</si>
  <si>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</si>
  <si>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</si>
  <si>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</si>
  <si>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</si>
  <si>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</si>
  <si>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</si>
  <si>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</si>
  <si>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</si>
  <si>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</si>
  <si>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</si>
  <si>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</si>
  <si>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</si>
  <si>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</si>
  <si>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</si>
  <si>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</si>
  <si>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</si>
  <si>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</si>
  <si>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</si>
  <si>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</si>
  <si>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</si>
  <si>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</si>
  <si>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</si>
  <si>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</si>
  <si>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</si>
  <si>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</si>
  <si>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</si>
  <si>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</si>
  <si>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</si>
  <si>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</si>
  <si>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</si>
  <si>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</si>
  <si>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</si>
  <si>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</si>
  <si>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</si>
  <si>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</si>
  <si>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</si>
  <si>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</si>
  <si>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</si>
  <si>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</si>
  <si>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</si>
  <si>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</si>
  <si>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</si>
  <si>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</si>
  <si>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</si>
  <si>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</si>
  <si>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</si>
  <si>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</si>
  <si>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</si>
  <si>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</si>
  <si>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</si>
  <si>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</si>
  <si>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</si>
  <si>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</si>
  <si>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</si>
  <si>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</si>
  <si>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</si>
  <si>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</si>
  <si>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</si>
  <si>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</si>
  <si>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</si>
  <si>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</si>
  <si>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</si>
  <si>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</si>
  <si>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</si>
  <si>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</si>
  <si>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</si>
  <si>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</si>
  <si>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</si>
  <si>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</si>
  <si>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</si>
  <si>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</si>
  <si>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</si>
  <si>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</si>
  <si>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</si>
  <si>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</si>
  <si>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</si>
  <si>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</si>
  <si>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</si>
  <si>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</si>
  <si>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</si>
  <si>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</si>
  <si>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</si>
  <si>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</si>
  <si>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</si>
  <si>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</si>
  <si>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</si>
  <si>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</si>
  <si>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</si>
  <si>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</si>
  <si>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</si>
  <si>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</si>
  <si>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</si>
  <si>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</si>
  <si>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</si>
  <si>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</si>
  <si>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</si>
  <si>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</si>
  <si>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</si>
  <si>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</si>
  <si>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</si>
  <si>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</si>
  <si>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</si>
  <si>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</si>
  <si>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</si>
  <si>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</si>
  <si>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</si>
  <si>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</si>
  <si>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</si>
  <si>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</si>
  <si>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</si>
  <si>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</si>
  <si>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</si>
  <si>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</si>
  <si>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</si>
  <si>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</si>
  <si>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</si>
  <si>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</si>
  <si>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</si>
  <si>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</si>
  <si>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</si>
  <si>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</si>
  <si>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</si>
  <si>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</si>
  <si>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</si>
  <si>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</si>
  <si>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</si>
  <si>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</si>
  <si>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</si>
  <si>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</si>
  <si>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</si>
  <si>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</si>
  <si>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</si>
  <si>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</si>
  <si>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</si>
  <si>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</si>
  <si>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</si>
  <si>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</si>
  <si>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</si>
  <si>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</si>
  <si>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</si>
  <si>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</si>
  <si>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</si>
  <si>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</si>
  <si>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</si>
  <si>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</si>
  <si>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</si>
  <si>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</si>
  <si>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</si>
  <si>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</si>
  <si>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</si>
  <si>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</si>
  <si>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</si>
  <si>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</si>
  <si>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</si>
  <si>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</si>
  <si>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</si>
  <si>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</si>
  <si>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</si>
  <si>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</si>
  <si>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</si>
  <si>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</si>
  <si>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</si>
  <si>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</si>
  <si>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</si>
  <si>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</si>
  <si>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</si>
  <si>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</si>
  <si>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</si>
  <si>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</si>
  <si>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</si>
  <si>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</si>
  <si>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</si>
  <si>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</si>
  <si>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</si>
  <si>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</si>
  <si>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</si>
  <si>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</si>
  <si>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</si>
  <si>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</si>
  <si>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</si>
  <si>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</si>
  <si>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</si>
  <si>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</si>
  <si>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</si>
  <si>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</si>
  <si>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</si>
  <si>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</si>
  <si>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</si>
  <si>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</si>
  <si>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</si>
  <si>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</si>
  <si>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</si>
  <si>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</si>
  <si>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</si>
  <si>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2021-73-20000135.0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</si>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</sst>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0" zoomScale="85" zoomScaleNormal="85" zoomScaleSheetLayoutView="40" zoomScalePageLayoutView="40" workbookViewId="0">
      <selection activeCell="M179" sqref="M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2721</v>
      </c>
      <c r="D15" s="35"/>
      <c r="E15" s="35"/>
      <c r="F15" s="5"/>
      <c r="G15" s="32" t="s">
        <v>1168</v>
      </c>
      <c r="H15" s="102" t="s">
        <v>986</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242"/>
      <c r="I20" s="148" t="s">
        <v>986</v>
      </c>
      <c r="J20" s="149" t="s">
        <v>1011</v>
      </c>
      <c r="K20" s="150">
        <v>3339052645</v>
      </c>
      <c r="L20" s="151"/>
      <c r="M20" s="151">
        <v>44561</v>
      </c>
      <c r="N20" s="134">
        <f>+(M20-L20)/30</f>
        <v>1485.3666666666666</v>
      </c>
      <c r="O20" s="137"/>
      <c r="U20" s="133"/>
      <c r="V20" s="104">
        <f ca="1">NOW()</f>
        <v>44193.921833217595</v>
      </c>
      <c r="W20" s="104">
        <f ca="1">NOW()</f>
        <v>44193.921833217595</v>
      </c>
    </row>
    <row r="21" spans="1:23" ht="30" customHeight="1" outlineLevel="1" x14ac:dyDescent="0.3">
      <c r="A21" s="9"/>
      <c r="B21" s="71"/>
      <c r="C21" s="5"/>
      <c r="D21" s="5"/>
      <c r="E21" s="5"/>
      <c r="F21" s="5"/>
      <c r="G21" s="5"/>
      <c r="H21" s="70"/>
      <c r="I21" s="148" t="s">
        <v>986</v>
      </c>
      <c r="J21" s="149" t="s">
        <v>993</v>
      </c>
      <c r="K21" s="150"/>
      <c r="L21" s="151"/>
      <c r="M21" s="151"/>
      <c r="N21" s="134">
        <f t="shared" ref="N21:N35" si="0">+(M21-L21)/30</f>
        <v>0</v>
      </c>
      <c r="O21" s="138"/>
    </row>
    <row r="22" spans="1:23" ht="30" customHeight="1" outlineLevel="1" x14ac:dyDescent="0.3">
      <c r="A22" s="9"/>
      <c r="B22" s="71"/>
      <c r="C22" s="5"/>
      <c r="D22" s="5"/>
      <c r="E22" s="5"/>
      <c r="F22" s="5"/>
      <c r="G22" s="5"/>
      <c r="H22" s="70"/>
      <c r="I22" s="148" t="s">
        <v>986</v>
      </c>
      <c r="J22" s="149" t="s">
        <v>1011</v>
      </c>
      <c r="K22" s="150"/>
      <c r="L22" s="151"/>
      <c r="M22" s="151"/>
      <c r="N22" s="135">
        <f t="shared" ref="N22:N33" si="1">+(M22-L22)/30</f>
        <v>0</v>
      </c>
      <c r="O22" s="138"/>
    </row>
    <row r="23" spans="1:23" ht="30" customHeight="1" outlineLevel="1" x14ac:dyDescent="0.3">
      <c r="A23" s="9"/>
      <c r="B23" s="101"/>
      <c r="C23" s="21"/>
      <c r="D23" s="21"/>
      <c r="E23" s="21"/>
      <c r="F23" s="5"/>
      <c r="G23" s="5"/>
      <c r="H23" s="70"/>
      <c r="I23" s="148" t="s">
        <v>986</v>
      </c>
      <c r="J23" s="149" t="s">
        <v>1028</v>
      </c>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t="s">
        <v>986</v>
      </c>
      <c r="J24" s="149" t="s">
        <v>1011</v>
      </c>
      <c r="K24" s="150"/>
      <c r="L24" s="151"/>
      <c r="M24" s="151"/>
      <c r="N24" s="135">
        <f t="shared" si="1"/>
        <v>0</v>
      </c>
      <c r="O24" s="138"/>
    </row>
    <row r="25" spans="1:23" ht="30" customHeight="1" outlineLevel="1" x14ac:dyDescent="0.3">
      <c r="A25" s="9"/>
      <c r="B25" s="101"/>
      <c r="C25" s="21"/>
      <c r="D25" s="21"/>
      <c r="E25" s="21"/>
      <c r="F25" s="5"/>
      <c r="G25" s="5"/>
      <c r="H25" s="70"/>
      <c r="I25" s="148" t="s">
        <v>986</v>
      </c>
      <c r="J25" s="149" t="s">
        <v>991</v>
      </c>
      <c r="K25" s="150"/>
      <c r="L25" s="151"/>
      <c r="M25" s="151"/>
      <c r="N25" s="135">
        <f t="shared" si="1"/>
        <v>0</v>
      </c>
      <c r="O25" s="138"/>
    </row>
    <row r="26" spans="1:23" ht="30" customHeight="1" outlineLevel="1" x14ac:dyDescent="0.3">
      <c r="A26" s="9"/>
      <c r="B26" s="101"/>
      <c r="C26" s="21"/>
      <c r="D26" s="21"/>
      <c r="E26" s="21"/>
      <c r="F26" s="5"/>
      <c r="G26" s="5"/>
      <c r="H26" s="70"/>
      <c r="I26" s="148" t="s">
        <v>986</v>
      </c>
      <c r="J26" s="149" t="s">
        <v>992</v>
      </c>
      <c r="K26" s="150"/>
      <c r="L26" s="151"/>
      <c r="M26" s="151"/>
      <c r="N26" s="135">
        <f t="shared" si="1"/>
        <v>0</v>
      </c>
      <c r="O26" s="138"/>
    </row>
    <row r="27" spans="1:23" ht="30" customHeight="1" outlineLevel="1" x14ac:dyDescent="0.3">
      <c r="A27" s="9"/>
      <c r="B27" s="101"/>
      <c r="C27" s="21"/>
      <c r="D27" s="21"/>
      <c r="E27" s="21"/>
      <c r="F27" s="5"/>
      <c r="G27" s="5"/>
      <c r="H27" s="70"/>
      <c r="I27" s="148" t="s">
        <v>986</v>
      </c>
      <c r="J27" s="149" t="s">
        <v>1028</v>
      </c>
      <c r="K27" s="150"/>
      <c r="L27" s="151"/>
      <c r="M27" s="151"/>
      <c r="N27" s="135">
        <f t="shared" si="1"/>
        <v>0</v>
      </c>
      <c r="O27" s="138"/>
    </row>
    <row r="28" spans="1:23" ht="30" customHeight="1" outlineLevel="1" x14ac:dyDescent="0.3">
      <c r="A28" s="9"/>
      <c r="B28" s="101"/>
      <c r="C28" s="21"/>
      <c r="D28" s="21"/>
      <c r="E28" s="21"/>
      <c r="F28" s="5"/>
      <c r="G28" s="5"/>
      <c r="H28" s="70"/>
      <c r="I28" s="148" t="s">
        <v>986</v>
      </c>
      <c r="J28" s="149" t="s">
        <v>1030</v>
      </c>
      <c r="K28" s="150"/>
      <c r="L28" s="151"/>
      <c r="M28" s="151"/>
      <c r="N28" s="135">
        <f t="shared" si="1"/>
        <v>0</v>
      </c>
      <c r="O28" s="138"/>
    </row>
    <row r="29" spans="1:23" ht="30" customHeight="1" outlineLevel="1" x14ac:dyDescent="0.3">
      <c r="A29" s="9"/>
      <c r="B29" s="71"/>
      <c r="C29" s="5"/>
      <c r="D29" s="5"/>
      <c r="E29" s="5"/>
      <c r="F29" s="5"/>
      <c r="G29" s="5"/>
      <c r="H29" s="70"/>
      <c r="I29" s="148" t="s">
        <v>986</v>
      </c>
      <c r="J29" s="149" t="s">
        <v>993</v>
      </c>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MI TIERRA</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2722</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2676</v>
      </c>
      <c r="C48" s="111" t="s">
        <v>31</v>
      </c>
      <c r="D48" s="109" t="s">
        <v>2677</v>
      </c>
      <c r="E48" s="144">
        <v>41548</v>
      </c>
      <c r="F48" s="144">
        <v>41988</v>
      </c>
      <c r="G48" s="159">
        <f>IF(AND(E48&lt;&gt;"",F48&lt;&gt;""),((F48-E48)/30),"")</f>
        <v>14.666666666666666</v>
      </c>
      <c r="H48" s="113" t="s">
        <v>2678</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2676</v>
      </c>
      <c r="C49" s="111" t="s">
        <v>31</v>
      </c>
      <c r="D49" s="109" t="s">
        <v>2679</v>
      </c>
      <c r="E49" s="144">
        <v>41548</v>
      </c>
      <c r="F49" s="144">
        <v>41988</v>
      </c>
      <c r="G49" s="159">
        <f t="shared" ref="G49:G50" si="2">IF(AND(E49&lt;&gt;"",F49&lt;&gt;""),((F49-E49)/30),"")</f>
        <v>14.666666666666666</v>
      </c>
      <c r="H49" s="113" t="s">
        <v>2678</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2676</v>
      </c>
      <c r="C50" s="111" t="s">
        <v>31</v>
      </c>
      <c r="D50" s="109" t="s">
        <v>2680</v>
      </c>
      <c r="E50" s="144">
        <v>41548</v>
      </c>
      <c r="F50" s="144">
        <v>41988</v>
      </c>
      <c r="G50" s="159">
        <f t="shared" si="2"/>
        <v>14.666666666666666</v>
      </c>
      <c r="H50" s="118" t="s">
        <v>2678</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2676</v>
      </c>
      <c r="C51" s="111" t="s">
        <v>31</v>
      </c>
      <c r="D51" s="109" t="s">
        <v>2681</v>
      </c>
      <c r="E51" s="144">
        <v>41944</v>
      </c>
      <c r="F51" s="144">
        <v>41988</v>
      </c>
      <c r="G51" s="159">
        <f t="shared" ref="G51:G107" si="3">IF(AND(E51&lt;&gt;"",F51&lt;&gt;""),((F51-E51)/30),"")</f>
        <v>1.4666666666666666</v>
      </c>
      <c r="H51" s="113" t="s">
        <v>2682</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2676</v>
      </c>
      <c r="C52" s="111" t="s">
        <v>31</v>
      </c>
      <c r="D52" s="109" t="s">
        <v>2683</v>
      </c>
      <c r="E52" s="144">
        <v>41997</v>
      </c>
      <c r="F52" s="144">
        <v>42369</v>
      </c>
      <c r="G52" s="159">
        <f t="shared" si="3"/>
        <v>12.4</v>
      </c>
      <c r="H52" s="118" t="s">
        <v>2684</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2676</v>
      </c>
      <c r="C53" s="111" t="s">
        <v>31</v>
      </c>
      <c r="D53" s="109" t="s">
        <v>2685</v>
      </c>
      <c r="E53" s="144">
        <v>41996</v>
      </c>
      <c r="F53" s="144">
        <v>42369</v>
      </c>
      <c r="G53" s="159">
        <f t="shared" si="3"/>
        <v>12.433333333333334</v>
      </c>
      <c r="H53" s="118" t="s">
        <v>2684</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2676</v>
      </c>
      <c r="C54" s="111" t="s">
        <v>31</v>
      </c>
      <c r="D54" s="109" t="s">
        <v>2685</v>
      </c>
      <c r="E54" s="144">
        <v>41996</v>
      </c>
      <c r="F54" s="144">
        <v>42369</v>
      </c>
      <c r="G54" s="159">
        <f t="shared" si="3"/>
        <v>12.433333333333334</v>
      </c>
      <c r="H54" s="113" t="s">
        <v>2684</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2676</v>
      </c>
      <c r="C55" s="111" t="s">
        <v>31</v>
      </c>
      <c r="D55" s="109" t="s">
        <v>2686</v>
      </c>
      <c r="E55" s="144">
        <v>41996</v>
      </c>
      <c r="F55" s="144">
        <v>42369</v>
      </c>
      <c r="G55" s="159">
        <f t="shared" si="3"/>
        <v>12.433333333333334</v>
      </c>
      <c r="H55" s="121" t="s">
        <v>2684</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2676</v>
      </c>
      <c r="C56" s="111" t="s">
        <v>31</v>
      </c>
      <c r="D56" s="109" t="s">
        <v>2687</v>
      </c>
      <c r="E56" s="144">
        <v>41996</v>
      </c>
      <c r="F56" s="144">
        <v>42369</v>
      </c>
      <c r="G56" s="159">
        <f t="shared" si="3"/>
        <v>12.433333333333334</v>
      </c>
      <c r="H56" s="113" t="s">
        <v>2684</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2676</v>
      </c>
      <c r="C57" s="65" t="s">
        <v>31</v>
      </c>
      <c r="D57" s="63" t="s">
        <v>2688</v>
      </c>
      <c r="E57" s="144">
        <v>41996</v>
      </c>
      <c r="F57" s="144">
        <v>42369</v>
      </c>
      <c r="G57" s="159">
        <f t="shared" si="3"/>
        <v>12.433333333333334</v>
      </c>
      <c r="H57" s="121" t="s">
        <v>2684</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2676</v>
      </c>
      <c r="C58" s="65" t="s">
        <v>31</v>
      </c>
      <c r="D58" s="63" t="s">
        <v>2689</v>
      </c>
      <c r="E58" s="144">
        <v>41996</v>
      </c>
      <c r="F58" s="144">
        <v>42369</v>
      </c>
      <c r="G58" s="159">
        <f t="shared" si="3"/>
        <v>12.433333333333334</v>
      </c>
      <c r="H58" s="121" t="s">
        <v>2684</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2676</v>
      </c>
      <c r="C59" s="65" t="s">
        <v>31</v>
      </c>
      <c r="D59" s="63" t="s">
        <v>2690</v>
      </c>
      <c r="E59" s="144">
        <v>41996</v>
      </c>
      <c r="F59" s="144">
        <v>42369</v>
      </c>
      <c r="G59" s="159">
        <f t="shared" si="3"/>
        <v>12.433333333333334</v>
      </c>
      <c r="H59" s="121" t="s">
        <v>2684</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2676</v>
      </c>
      <c r="C60" s="65" t="s">
        <v>31</v>
      </c>
      <c r="D60" s="63" t="s">
        <v>2691</v>
      </c>
      <c r="E60" s="144">
        <v>41996</v>
      </c>
      <c r="F60" s="144">
        <v>42369</v>
      </c>
      <c r="G60" s="159">
        <f t="shared" si="3"/>
        <v>12.433333333333334</v>
      </c>
      <c r="H60" s="121" t="s">
        <v>2684</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2676</v>
      </c>
      <c r="C61" s="65" t="s">
        <v>31</v>
      </c>
      <c r="D61" s="63" t="s">
        <v>2691</v>
      </c>
      <c r="E61" s="144">
        <v>41996</v>
      </c>
      <c r="F61" s="144">
        <v>42369</v>
      </c>
      <c r="G61" s="159">
        <f t="shared" si="3"/>
        <v>12.433333333333334</v>
      </c>
      <c r="H61" s="121" t="s">
        <v>2684</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2676</v>
      </c>
      <c r="C62" s="65" t="s">
        <v>31</v>
      </c>
      <c r="D62" s="63" t="s">
        <v>2691</v>
      </c>
      <c r="E62" s="144">
        <v>41996</v>
      </c>
      <c r="F62" s="144">
        <v>42369</v>
      </c>
      <c r="G62" s="159">
        <f t="shared" si="3"/>
        <v>12.433333333333334</v>
      </c>
      <c r="H62" s="121" t="s">
        <v>2684</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2676</v>
      </c>
      <c r="C63" s="65" t="s">
        <v>31</v>
      </c>
      <c r="D63" s="63" t="s">
        <v>2691</v>
      </c>
      <c r="E63" s="144">
        <v>41996</v>
      </c>
      <c r="F63" s="144">
        <v>42369</v>
      </c>
      <c r="G63" s="159">
        <f t="shared" si="3"/>
        <v>12.433333333333334</v>
      </c>
      <c r="H63" s="121" t="s">
        <v>2684</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2676</v>
      </c>
      <c r="C64" s="65" t="s">
        <v>31</v>
      </c>
      <c r="D64" s="63" t="s">
        <v>2691</v>
      </c>
      <c r="E64" s="144">
        <v>41996</v>
      </c>
      <c r="F64" s="144">
        <v>42369</v>
      </c>
      <c r="G64" s="159">
        <f t="shared" si="3"/>
        <v>12.433333333333334</v>
      </c>
      <c r="H64" s="121" t="s">
        <v>2684</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2676</v>
      </c>
      <c r="C65" s="65" t="s">
        <v>31</v>
      </c>
      <c r="D65" s="63" t="s">
        <v>2692</v>
      </c>
      <c r="E65" s="144">
        <v>42031</v>
      </c>
      <c r="F65" s="144">
        <v>42369</v>
      </c>
      <c r="G65" s="159">
        <f t="shared" si="3"/>
        <v>11.266666666666667</v>
      </c>
      <c r="H65" s="121" t="s">
        <v>2693</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2676</v>
      </c>
      <c r="C66" s="123" t="s">
        <v>31</v>
      </c>
      <c r="D66" s="120" t="s">
        <v>2692</v>
      </c>
      <c r="E66" s="144">
        <v>42031</v>
      </c>
      <c r="F66" s="144">
        <v>42369</v>
      </c>
      <c r="G66" s="159">
        <f t="shared" si="3"/>
        <v>11.266666666666667</v>
      </c>
      <c r="H66" s="121" t="s">
        <v>2693</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2676</v>
      </c>
      <c r="C67" s="123" t="s">
        <v>31</v>
      </c>
      <c r="D67" s="120" t="s">
        <v>2692</v>
      </c>
      <c r="E67" s="144">
        <v>42031</v>
      </c>
      <c r="F67" s="144">
        <v>42369</v>
      </c>
      <c r="G67" s="159">
        <f t="shared" si="3"/>
        <v>11.266666666666667</v>
      </c>
      <c r="H67" s="121" t="s">
        <v>2693</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2676</v>
      </c>
      <c r="C68" s="65" t="s">
        <v>31</v>
      </c>
      <c r="D68" s="63" t="s">
        <v>2695</v>
      </c>
      <c r="E68" s="144">
        <v>42396</v>
      </c>
      <c r="F68" s="144">
        <v>42719</v>
      </c>
      <c r="G68" s="159">
        <f t="shared" si="3"/>
        <v>10.766666666666667</v>
      </c>
      <c r="H68" s="64" t="s">
        <v>2696</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2676</v>
      </c>
      <c r="C69" s="65" t="s">
        <v>31</v>
      </c>
      <c r="D69" s="63" t="s">
        <v>2695</v>
      </c>
      <c r="E69" s="144">
        <v>42396</v>
      </c>
      <c r="F69" s="144">
        <v>42719</v>
      </c>
      <c r="G69" s="159">
        <f t="shared" si="3"/>
        <v>10.766666666666667</v>
      </c>
      <c r="H69" s="121" t="s">
        <v>2696</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2676</v>
      </c>
      <c r="C70" s="65" t="s">
        <v>31</v>
      </c>
      <c r="D70" s="63" t="s">
        <v>2697</v>
      </c>
      <c r="E70" s="144">
        <v>42397</v>
      </c>
      <c r="F70" s="144">
        <v>42719</v>
      </c>
      <c r="G70" s="159">
        <f t="shared" si="3"/>
        <v>10.733333333333333</v>
      </c>
      <c r="H70" s="121" t="s">
        <v>2696</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2676</v>
      </c>
      <c r="C71" s="123" t="s">
        <v>31</v>
      </c>
      <c r="D71" s="120" t="s">
        <v>2697</v>
      </c>
      <c r="E71" s="144">
        <v>42397</v>
      </c>
      <c r="F71" s="144">
        <v>42719</v>
      </c>
      <c r="G71" s="159">
        <f t="shared" si="3"/>
        <v>10.733333333333333</v>
      </c>
      <c r="H71" s="121" t="s">
        <v>2696</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2676</v>
      </c>
      <c r="C72" s="65" t="s">
        <v>31</v>
      </c>
      <c r="D72" s="63" t="s">
        <v>2698</v>
      </c>
      <c r="E72" s="144">
        <v>42398</v>
      </c>
      <c r="F72" s="144">
        <v>42719</v>
      </c>
      <c r="G72" s="159">
        <f t="shared" si="3"/>
        <v>10.7</v>
      </c>
      <c r="H72" s="121" t="s">
        <v>2696</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2676</v>
      </c>
      <c r="C73" s="123" t="s">
        <v>31</v>
      </c>
      <c r="D73" s="120" t="s">
        <v>2698</v>
      </c>
      <c r="E73" s="144">
        <v>42398</v>
      </c>
      <c r="F73" s="144">
        <v>42719</v>
      </c>
      <c r="G73" s="159">
        <f t="shared" si="3"/>
        <v>10.7</v>
      </c>
      <c r="H73" s="121" t="s">
        <v>2696</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2676</v>
      </c>
      <c r="C74" s="123" t="s">
        <v>31</v>
      </c>
      <c r="D74" s="120" t="s">
        <v>2689</v>
      </c>
      <c r="E74" s="144">
        <v>41996</v>
      </c>
      <c r="F74" s="144">
        <v>42369</v>
      </c>
      <c r="G74" s="159">
        <f t="shared" si="3"/>
        <v>12.433333333333334</v>
      </c>
      <c r="H74" s="121" t="s">
        <v>2684</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2676</v>
      </c>
      <c r="C75" s="65" t="s">
        <v>31</v>
      </c>
      <c r="D75" s="63" t="s">
        <v>2694</v>
      </c>
      <c r="E75" s="144">
        <v>42720</v>
      </c>
      <c r="F75" s="144">
        <v>43084</v>
      </c>
      <c r="G75" s="159">
        <f t="shared" si="3"/>
        <v>12.133333333333333</v>
      </c>
      <c r="H75" s="121" t="s">
        <v>2699</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2676</v>
      </c>
      <c r="C76" s="65" t="s">
        <v>31</v>
      </c>
      <c r="D76" s="120" t="s">
        <v>2694</v>
      </c>
      <c r="E76" s="144">
        <v>42720</v>
      </c>
      <c r="F76" s="144">
        <v>43084</v>
      </c>
      <c r="G76" s="159">
        <f t="shared" si="3"/>
        <v>12.133333333333333</v>
      </c>
      <c r="H76" s="121" t="s">
        <v>2699</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2676</v>
      </c>
      <c r="C77" s="65" t="s">
        <v>31</v>
      </c>
      <c r="D77" s="63" t="s">
        <v>2700</v>
      </c>
      <c r="E77" s="144">
        <v>42720</v>
      </c>
      <c r="F77" s="144">
        <v>43084</v>
      </c>
      <c r="G77" s="159">
        <f t="shared" si="3"/>
        <v>12.133333333333333</v>
      </c>
      <c r="H77" s="121" t="s">
        <v>2699</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2676</v>
      </c>
      <c r="C78" s="123" t="s">
        <v>31</v>
      </c>
      <c r="D78" s="120" t="s">
        <v>2700</v>
      </c>
      <c r="E78" s="144">
        <v>42720</v>
      </c>
      <c r="F78" s="144">
        <v>43084</v>
      </c>
      <c r="G78" s="159">
        <f t="shared" si="3"/>
        <v>12.133333333333333</v>
      </c>
      <c r="H78" s="121" t="s">
        <v>2699</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2676</v>
      </c>
      <c r="C79" s="65" t="s">
        <v>31</v>
      </c>
      <c r="D79" s="63" t="s">
        <v>2701</v>
      </c>
      <c r="E79" s="144">
        <v>42720</v>
      </c>
      <c r="F79" s="144">
        <v>43084</v>
      </c>
      <c r="G79" s="159">
        <f t="shared" si="3"/>
        <v>12.133333333333333</v>
      </c>
      <c r="H79" s="121" t="s">
        <v>2699</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2676</v>
      </c>
      <c r="C80" s="65" t="s">
        <v>31</v>
      </c>
      <c r="D80" s="63" t="s">
        <v>2701</v>
      </c>
      <c r="E80" s="144">
        <v>42720</v>
      </c>
      <c r="F80" s="144">
        <v>43084</v>
      </c>
      <c r="G80" s="159">
        <f t="shared" si="3"/>
        <v>12.133333333333333</v>
      </c>
      <c r="H80" s="121" t="s">
        <v>2699</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2676</v>
      </c>
      <c r="C81" s="123" t="s">
        <v>31</v>
      </c>
      <c r="D81" s="120" t="s">
        <v>2701</v>
      </c>
      <c r="E81" s="144">
        <v>42720</v>
      </c>
      <c r="F81" s="144">
        <v>43084</v>
      </c>
      <c r="G81" s="159">
        <f t="shared" si="3"/>
        <v>12.133333333333333</v>
      </c>
      <c r="H81" s="121" t="s">
        <v>2699</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2676</v>
      </c>
      <c r="C82" s="65" t="s">
        <v>31</v>
      </c>
      <c r="D82" s="63" t="s">
        <v>2702</v>
      </c>
      <c r="E82" s="144">
        <v>43085</v>
      </c>
      <c r="F82" s="144">
        <v>43434</v>
      </c>
      <c r="G82" s="159">
        <f t="shared" si="3"/>
        <v>11.633333333333333</v>
      </c>
      <c r="H82" s="64" t="s">
        <v>2703</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2676</v>
      </c>
      <c r="C83" s="65" t="s">
        <v>31</v>
      </c>
      <c r="D83" s="63" t="s">
        <v>2702</v>
      </c>
      <c r="E83" s="144">
        <v>43085</v>
      </c>
      <c r="F83" s="144">
        <v>43434</v>
      </c>
      <c r="G83" s="159">
        <f t="shared" si="3"/>
        <v>11.633333333333333</v>
      </c>
      <c r="H83" s="121" t="s">
        <v>2703</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2676</v>
      </c>
      <c r="C84" s="65" t="s">
        <v>31</v>
      </c>
      <c r="D84" s="63" t="s">
        <v>2704</v>
      </c>
      <c r="E84" s="144">
        <v>43085</v>
      </c>
      <c r="F84" s="144">
        <v>43434</v>
      </c>
      <c r="G84" s="159">
        <f t="shared" si="3"/>
        <v>11.633333333333333</v>
      </c>
      <c r="H84" s="121" t="s">
        <v>2703</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2676</v>
      </c>
      <c r="C85" s="65" t="s">
        <v>31</v>
      </c>
      <c r="D85" s="63" t="s">
        <v>2704</v>
      </c>
      <c r="E85" s="144">
        <v>43085</v>
      </c>
      <c r="F85" s="144">
        <v>43434</v>
      </c>
      <c r="G85" s="159">
        <f t="shared" si="3"/>
        <v>11.633333333333333</v>
      </c>
      <c r="H85" s="121" t="s">
        <v>2703</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2676</v>
      </c>
      <c r="C86" s="65" t="s">
        <v>31</v>
      </c>
      <c r="D86" s="63" t="s">
        <v>2705</v>
      </c>
      <c r="E86" s="144">
        <v>43085</v>
      </c>
      <c r="F86" s="144">
        <v>43434</v>
      </c>
      <c r="G86" s="159">
        <f t="shared" si="3"/>
        <v>11.633333333333333</v>
      </c>
      <c r="H86" s="121" t="s">
        <v>2703</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2676</v>
      </c>
      <c r="C87" s="123" t="s">
        <v>31</v>
      </c>
      <c r="D87" s="120" t="s">
        <v>2705</v>
      </c>
      <c r="E87" s="144">
        <v>43085</v>
      </c>
      <c r="F87" s="144">
        <v>43434</v>
      </c>
      <c r="G87" s="159">
        <f t="shared" si="3"/>
        <v>11.633333333333333</v>
      </c>
      <c r="H87" s="121" t="s">
        <v>2703</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2676</v>
      </c>
      <c r="C88" s="65" t="s">
        <v>31</v>
      </c>
      <c r="D88" s="120" t="s">
        <v>2705</v>
      </c>
      <c r="E88" s="144">
        <v>43085</v>
      </c>
      <c r="F88" s="144">
        <v>43434</v>
      </c>
      <c r="G88" s="159">
        <f t="shared" si="3"/>
        <v>11.633333333333333</v>
      </c>
      <c r="H88" s="121" t="s">
        <v>2703</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2676</v>
      </c>
      <c r="C89" s="123" t="s">
        <v>31</v>
      </c>
      <c r="D89" s="120" t="s">
        <v>2706</v>
      </c>
      <c r="E89" s="144">
        <v>43493</v>
      </c>
      <c r="F89" s="144">
        <v>43830</v>
      </c>
      <c r="G89" s="159">
        <f t="shared" si="3"/>
        <v>11.233333333333333</v>
      </c>
      <c r="H89" s="121" t="s">
        <v>2707</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2676</v>
      </c>
      <c r="C90" s="123" t="s">
        <v>31</v>
      </c>
      <c r="D90" s="120" t="s">
        <v>2706</v>
      </c>
      <c r="E90" s="144">
        <v>43493</v>
      </c>
      <c r="F90" s="144">
        <v>43830</v>
      </c>
      <c r="G90" s="159">
        <f t="shared" si="3"/>
        <v>11.233333333333333</v>
      </c>
      <c r="H90" s="121" t="s">
        <v>2707</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2676</v>
      </c>
      <c r="C91" s="123" t="s">
        <v>31</v>
      </c>
      <c r="D91" s="120" t="s">
        <v>2708</v>
      </c>
      <c r="E91" s="144">
        <v>43493</v>
      </c>
      <c r="F91" s="144">
        <v>43830</v>
      </c>
      <c r="G91" s="159">
        <f t="shared" si="3"/>
        <v>11.233333333333333</v>
      </c>
      <c r="H91" s="121" t="s">
        <v>2707</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2676</v>
      </c>
      <c r="C92" s="123" t="s">
        <v>31</v>
      </c>
      <c r="D92" s="120" t="s">
        <v>2708</v>
      </c>
      <c r="E92" s="144">
        <v>43493</v>
      </c>
      <c r="F92" s="144">
        <v>43830</v>
      </c>
      <c r="G92" s="159">
        <f t="shared" si="3"/>
        <v>11.233333333333333</v>
      </c>
      <c r="H92" s="121" t="s">
        <v>2707</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2676</v>
      </c>
      <c r="C93" s="123" t="s">
        <v>31</v>
      </c>
      <c r="D93" s="120" t="s">
        <v>2709</v>
      </c>
      <c r="E93" s="144">
        <v>43493</v>
      </c>
      <c r="F93" s="144">
        <v>43830</v>
      </c>
      <c r="G93" s="159">
        <f t="shared" si="3"/>
        <v>11.233333333333333</v>
      </c>
      <c r="H93" s="121" t="s">
        <v>2707</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2676</v>
      </c>
      <c r="C94" s="123" t="s">
        <v>31</v>
      </c>
      <c r="D94" s="120" t="s">
        <v>2709</v>
      </c>
      <c r="E94" s="144">
        <v>43493</v>
      </c>
      <c r="F94" s="144">
        <v>43830</v>
      </c>
      <c r="G94" s="159">
        <f t="shared" si="3"/>
        <v>11.233333333333333</v>
      </c>
      <c r="H94" s="121" t="s">
        <v>2707</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2676</v>
      </c>
      <c r="C95" s="123" t="s">
        <v>31</v>
      </c>
      <c r="D95" s="120" t="s">
        <v>2709</v>
      </c>
      <c r="E95" s="144">
        <v>43493</v>
      </c>
      <c r="F95" s="144">
        <v>43830</v>
      </c>
      <c r="G95" s="159">
        <f t="shared" si="3"/>
        <v>11.233333333333333</v>
      </c>
      <c r="H95" s="121" t="s">
        <v>2707</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2676</v>
      </c>
      <c r="C96" s="123" t="s">
        <v>31</v>
      </c>
      <c r="D96" s="120" t="s">
        <v>2717</v>
      </c>
      <c r="E96" s="144">
        <v>43952</v>
      </c>
      <c r="F96" s="144">
        <v>44196</v>
      </c>
      <c r="G96" s="159">
        <f t="shared" si="3"/>
        <v>8.1333333333333329</v>
      </c>
      <c r="H96" s="121" t="s">
        <v>2718</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2676</v>
      </c>
      <c r="C97" s="123" t="s">
        <v>31</v>
      </c>
      <c r="D97" s="120" t="s">
        <v>2719</v>
      </c>
      <c r="E97" s="144">
        <v>43952</v>
      </c>
      <c r="F97" s="144">
        <v>44196</v>
      </c>
      <c r="G97" s="159">
        <f>IF(AND(E97&lt;&gt;"",F97&lt;&gt;""),((F97-E97)/30),"")</f>
        <v>8.1333333333333329</v>
      </c>
      <c r="H97" s="121" t="s">
        <v>2718</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2676</v>
      </c>
      <c r="C98" s="123" t="s">
        <v>31</v>
      </c>
      <c r="D98" s="120" t="s">
        <v>2719</v>
      </c>
      <c r="E98" s="144">
        <v>43952</v>
      </c>
      <c r="F98" s="144">
        <v>44196</v>
      </c>
      <c r="G98" s="159">
        <f>IF(AND(E98&lt;&gt;"",F98&lt;&gt;""),((F98-E98)/30),"")</f>
        <v>8.1333333333333329</v>
      </c>
      <c r="H98" s="121" t="s">
        <v>2718</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2676</v>
      </c>
      <c r="C99" s="123" t="s">
        <v>31</v>
      </c>
      <c r="D99" s="120" t="s">
        <v>2719</v>
      </c>
      <c r="E99" s="144">
        <v>43952</v>
      </c>
      <c r="F99" s="144">
        <v>44196</v>
      </c>
      <c r="G99" s="159">
        <f t="shared" si="3"/>
        <v>8.1333333333333329</v>
      </c>
      <c r="H99" s="121" t="s">
        <v>2718</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2676</v>
      </c>
      <c r="C100" s="123" t="s">
        <v>31</v>
      </c>
      <c r="D100" s="120" t="s">
        <v>2719</v>
      </c>
      <c r="E100" s="144">
        <v>43952</v>
      </c>
      <c r="F100" s="144">
        <v>44196</v>
      </c>
      <c r="G100" s="159">
        <f t="shared" si="3"/>
        <v>8.1333333333333329</v>
      </c>
      <c r="H100" s="121" t="s">
        <v>2718</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2676</v>
      </c>
      <c r="C101" s="123" t="s">
        <v>31</v>
      </c>
      <c r="D101" s="120" t="s">
        <v>2719</v>
      </c>
      <c r="E101" s="144">
        <v>43952</v>
      </c>
      <c r="F101" s="144">
        <v>44196</v>
      </c>
      <c r="G101" s="159">
        <f t="shared" si="3"/>
        <v>8.1333333333333329</v>
      </c>
      <c r="H101" s="121" t="s">
        <v>2718</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2676</v>
      </c>
      <c r="C102" s="123" t="s">
        <v>31</v>
      </c>
      <c r="D102" s="120" t="s">
        <v>2720</v>
      </c>
      <c r="E102" s="144">
        <v>43878</v>
      </c>
      <c r="F102" s="144">
        <v>44196</v>
      </c>
      <c r="G102" s="159">
        <f t="shared" si="3"/>
        <v>10.6</v>
      </c>
      <c r="H102" s="121" t="s">
        <v>2718</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2676</v>
      </c>
      <c r="C103" s="123" t="s">
        <v>31</v>
      </c>
      <c r="D103" s="120" t="s">
        <v>2720</v>
      </c>
      <c r="E103" s="144">
        <v>43878</v>
      </c>
      <c r="F103" s="144">
        <v>44196</v>
      </c>
      <c r="G103" s="159">
        <f t="shared" si="3"/>
        <v>10.6</v>
      </c>
      <c r="H103" s="121" t="s">
        <v>2718</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2676</v>
      </c>
      <c r="C104" s="123" t="s">
        <v>31</v>
      </c>
      <c r="D104" s="120" t="s">
        <v>2720</v>
      </c>
      <c r="E104" s="144">
        <v>43878</v>
      </c>
      <c r="F104" s="144">
        <v>44196</v>
      </c>
      <c r="G104" s="159">
        <f t="shared" si="3"/>
        <v>10.6</v>
      </c>
      <c r="H104" s="121" t="s">
        <v>2718</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2676</v>
      </c>
      <c r="C105" s="123" t="s">
        <v>31</v>
      </c>
      <c r="D105" s="120" t="s">
        <v>2720</v>
      </c>
      <c r="E105" s="144">
        <v>43878</v>
      </c>
      <c r="F105" s="144">
        <v>44196</v>
      </c>
      <c r="G105" s="159">
        <f t="shared" si="3"/>
        <v>10.6</v>
      </c>
      <c r="H105" s="121" t="s">
        <v>2718</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2676</v>
      </c>
      <c r="C106" s="123" t="s">
        <v>31</v>
      </c>
      <c r="D106" s="120" t="s">
        <v>2720</v>
      </c>
      <c r="E106" s="144">
        <v>43878</v>
      </c>
      <c r="F106" s="144">
        <v>44196</v>
      </c>
      <c r="G106" s="159">
        <f t="shared" si="3"/>
        <v>10.6</v>
      </c>
      <c r="H106" s="121" t="s">
        <v>2718</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2676</v>
      </c>
      <c r="C107" s="123" t="s">
        <v>31</v>
      </c>
      <c r="D107" s="120" t="s">
        <v>2720</v>
      </c>
      <c r="E107" s="144">
        <v>43878</v>
      </c>
      <c r="F107" s="144">
        <v>44196</v>
      </c>
      <c r="G107" s="159">
        <f t="shared" si="3"/>
        <v>10.6</v>
      </c>
      <c r="H107" s="121" t="s">
        <v>2718</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2714</v>
      </c>
      <c r="E114" s="144">
        <v>44166</v>
      </c>
      <c r="F114" s="144">
        <v>44773</v>
      </c>
      <c r="G114" s="159">
        <f>IF(AND(E114&lt;&gt;"",F114&lt;&gt;""),((F114-E114)/30),"")</f>
        <v>20.233333333333334</v>
      </c>
      <c r="H114" s="121" t="s">
        <v>2715</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2716</v>
      </c>
      <c r="E115" s="144">
        <v>44166</v>
      </c>
      <c r="F115" s="144">
        <v>44773</v>
      </c>
      <c r="G115" s="159">
        <f t="shared" ref="G115:G116" si="4">IF(AND(E115&lt;&gt;"",F115&lt;&gt;""),((F115-E115)/30),"")</f>
        <v>20.233333333333334</v>
      </c>
      <c r="H115" s="121" t="s">
        <v>2715</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2717</v>
      </c>
      <c r="E116" s="144">
        <v>43952</v>
      </c>
      <c r="F116" s="144">
        <v>44196</v>
      </c>
      <c r="G116" s="159">
        <f t="shared" si="4"/>
        <v>8.1333333333333329</v>
      </c>
      <c r="H116" s="64" t="s">
        <v>2718</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2719</v>
      </c>
      <c r="E117" s="144">
        <v>43952</v>
      </c>
      <c r="F117" s="144">
        <v>44196</v>
      </c>
      <c r="G117" s="159">
        <f t="shared" ref="G117:G159" si="5">IF(AND(E117&lt;&gt;"",F117&lt;&gt;""),((F117-E117)/30),"")</f>
        <v>8.1333333333333329</v>
      </c>
      <c r="H117" s="121" t="s">
        <v>2718</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2719</v>
      </c>
      <c r="E118" s="144">
        <v>43952</v>
      </c>
      <c r="F118" s="144">
        <v>44196</v>
      </c>
      <c r="G118" s="159">
        <f t="shared" si="5"/>
        <v>8.1333333333333329</v>
      </c>
      <c r="H118" s="121" t="s">
        <v>2718</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2719</v>
      </c>
      <c r="E119" s="144">
        <v>43952</v>
      </c>
      <c r="F119" s="144">
        <v>44196</v>
      </c>
      <c r="G119" s="159">
        <f t="shared" si="5"/>
        <v>8.1333333333333329</v>
      </c>
      <c r="H119" s="121" t="s">
        <v>2718</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2719</v>
      </c>
      <c r="E120" s="144">
        <v>43952</v>
      </c>
      <c r="F120" s="144">
        <v>44196</v>
      </c>
      <c r="G120" s="159">
        <f t="shared" si="5"/>
        <v>8.1333333333333329</v>
      </c>
      <c r="H120" s="121" t="s">
        <v>2718</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2719</v>
      </c>
      <c r="E121" s="144">
        <v>43952</v>
      </c>
      <c r="F121" s="144">
        <v>44196</v>
      </c>
      <c r="G121" s="159">
        <f t="shared" si="5"/>
        <v>8.1333333333333329</v>
      </c>
      <c r="H121" s="121" t="s">
        <v>2718</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2720</v>
      </c>
      <c r="E122" s="144">
        <v>43878</v>
      </c>
      <c r="F122" s="144">
        <v>44196</v>
      </c>
      <c r="G122" s="159">
        <f t="shared" si="5"/>
        <v>10.6</v>
      </c>
      <c r="H122" s="121" t="s">
        <v>2718</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2720</v>
      </c>
      <c r="E123" s="144">
        <v>43878</v>
      </c>
      <c r="F123" s="144">
        <v>44196</v>
      </c>
      <c r="G123" s="159">
        <f t="shared" si="5"/>
        <v>10.6</v>
      </c>
      <c r="H123" s="121" t="s">
        <v>2718</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2720</v>
      </c>
      <c r="E124" s="144">
        <v>43878</v>
      </c>
      <c r="F124" s="144">
        <v>44196</v>
      </c>
      <c r="G124" s="159">
        <f t="shared" si="5"/>
        <v>10.6</v>
      </c>
      <c r="H124" s="121" t="s">
        <v>2718</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2720</v>
      </c>
      <c r="E125" s="144">
        <v>43878</v>
      </c>
      <c r="F125" s="144">
        <v>44196</v>
      </c>
      <c r="G125" s="159">
        <f t="shared" si="5"/>
        <v>10.6</v>
      </c>
      <c r="H125" s="121" t="s">
        <v>2718</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2720</v>
      </c>
      <c r="E126" s="144">
        <v>43878</v>
      </c>
      <c r="F126" s="144">
        <v>44196</v>
      </c>
      <c r="G126" s="159">
        <f t="shared" si="5"/>
        <v>10.6</v>
      </c>
      <c r="H126" s="121" t="s">
        <v>2718</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2720</v>
      </c>
      <c r="E127" s="144">
        <v>43878</v>
      </c>
      <c r="F127" s="144">
        <v>44196</v>
      </c>
      <c r="G127" s="159">
        <f t="shared" si="5"/>
        <v>10.6</v>
      </c>
      <c r="H127" s="121" t="s">
        <v>2718</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0.02</v>
      </c>
      <c r="G179" s="164">
        <f>IF(F179&gt;0,SUM(E179+F179),"")</f>
        <v>0.04</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133562105.8</v>
      </c>
      <c r="F185" s="92"/>
      <c r="G185" s="93"/>
      <c r="H185" s="88"/>
      <c r="I185" s="90" t="s">
        <v>2627</v>
      </c>
      <c r="J185" s="165">
        <f>+SUM(M179:M183)</f>
        <v>0.04</v>
      </c>
      <c r="K185" s="235" t="s">
        <v>2628</v>
      </c>
      <c r="L185" s="235"/>
      <c r="M185" s="94">
        <f>+J185*(SUM(K20:K35))</f>
        <v>133562105.8</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2710</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2711</v>
      </c>
      <c r="J211" s="27" t="s">
        <v>2622</v>
      </c>
      <c r="K211" s="147" t="s">
        <v>2711</v>
      </c>
      <c r="L211" s="21"/>
      <c r="M211" s="21"/>
      <c r="N211" s="21"/>
      <c r="O211" s="8"/>
    </row>
    <row r="212" spans="1:15" x14ac:dyDescent="0.3">
      <c r="A212" s="9"/>
      <c r="B212" s="27" t="s">
        <v>2619</v>
      </c>
      <c r="C212" s="146" t="s">
        <v>2710</v>
      </c>
      <c r="D212" s="21"/>
      <c r="G212" s="27" t="s">
        <v>2621</v>
      </c>
      <c r="H212" s="147" t="s">
        <v>2713</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2020-12-29T03:07:43Z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