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<sst xmlns="http://schemas.openxmlformats.org/spreadsheetml/2006/main" count="3631" uniqueCount="2723">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</sst>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A214" sqref="A21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242"/>
      <c r="I20" s="148" t="s">
        <v>986</v>
      </c>
      <c r="J20" s="149" t="s">
        <v>1004</v>
      </c>
      <c r="K20" s="150">
        <v>572432993</v>
      </c>
      <c r="L20" s="151"/>
      <c r="M20" s="151">
        <v>44561</v>
      </c>
      <c r="N20" s="134">
        <f>+(M20-L20)/30</f>
        <v>1485.3666666666666</v>
      </c>
      <c r="O20" s="137"/>
      <c r="U20" s="133"/>
      <c r="V20" s="104">
        <f ca="1">NOW()</f>
        <v>44193.961732407406</v>
      </c>
      <c r="W20" s="104">
        <f ca="1">NOW()</f>
        <v>44193.961732407406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CORPORACIÓN MI TIERRA</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2676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1" t="s">
        <v>2657</v>
      </c>
      <c r="I168" s="214"/>
      <c r="J168" s="215"/>
      <c r="K168" s="215"/>
      <c r="L168" s="215"/>
      <c r="M168" s="215"/>
      <c r="N168" s="215"/>
      <c r="O168" s="21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6"/>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0.05</v>
      </c>
      <c r="D185" s="91" t="s">
        <v>2628</v>
      </c>
      <c r="E185" s="94">
        <f>+(C185*SUM(K20:K35))</f>
        <v>28621649.650000002</v>
      </c>
      <c r="F185" s="92"/>
      <c r="G185" s="93"/>
      <c r="H185" s="88"/>
      <c r="I185" s="90" t="s">
        <v>2627</v>
      </c>
      <c r="J185" s="165">
        <f>+SUM(M179:M183)</f>
        <v>0.03</v>
      </c>
      <c r="K185" s="235" t="s">
        <v>2628</v>
      </c>
      <c r="L185" s="235"/>
      <c r="M185" s="94">
        <f>+J185*(SUM(K20:K35))</f>
        <v>17172989.789999999</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www.w3.org/XML/1998/namespace"/>
    <ds:schemaRef ds:uri="a65d333d-5b59-4810-bc94-b80d9325abbc"/>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2020-12-29T04:05:25Z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