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ANCO DE OFERENTES\OFERTAS SINGULARES\INV- 2021-8-10000190\"/>
    </mc:Choice>
  </mc:AlternateContent>
  <xr:revisionPtr revIDLastSave="0" documentId="13_ncr:1_{27780998-8E5A-48D2-ADE7-635C65C19F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<sst xmlns="http://schemas.openxmlformats.org/spreadsheetml/2006/main" count="3107" uniqueCount="2701">
  <si>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</si>
  <si>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</si>
  <si>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</si>
  <si>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</si>
  <si>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</si>
  <si>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</si>
  <si>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</si>
  <si>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</si>
  <si>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</si>
  <si>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</si>
  <si>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</si>
  <si>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</si>
  <si>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</si>
  <si>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</si>
  <si>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</si>
  <si>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</si>
  <si>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</si>
  <si>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</si>
  <si>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</si>
  <si>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</si>
  <si>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</si>
  <si>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</si>
  <si>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</si>
  <si>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</si>
  <si>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</si>
  <si>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</si>
  <si>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</si>
  <si>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</si>
  <si>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</si>
  <si>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</si>
  <si>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</si>
  <si>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</si>
  <si>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</si>
  <si>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</si>
  <si>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</si>
  <si>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</si>
  <si>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</si>
  <si>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</si>
  <si>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</si>
  <si>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</si>
  <si>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</si>
  <si>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</si>
  <si>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</si>
  <si>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</si>
  <si>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</si>
  <si>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</si>
  <si>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</si>
  <si>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</si>
  <si>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</si>
  <si>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</si>
  <si>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</si>
  <si>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</si>
  <si>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</si>
  <si>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</si>
  <si>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</si>
  <si>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</si>
  <si>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</si>
  <si>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</si>
  <si>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</si>
  <si>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</si>
  <si>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</si>
  <si>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</si>
  <si>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</si>
  <si>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</si>
  <si>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</si>
  <si>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</si>
  <si>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</si>
  <si>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</si>
  <si>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</si>
  <si>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</si>
  <si>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</si>
  <si>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</si>
  <si>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</si>
  <si>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</si>
  <si>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</si>
  <si>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</si>
  <si>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</si>
  <si>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</si>
  <si>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</si>
  <si>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</si>
  <si>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</si>
  <si>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</si>
  <si>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</si>
  <si>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</si>
  <si>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</si>
  <si>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</si>
  <si>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</si>
  <si>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</si>
  <si>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</si>
  <si>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</si>
  <si>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</si>
  <si>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</si>
  <si>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</si>
  <si>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</si>
  <si>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</si>
  <si>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</si>
  <si>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</si>
  <si>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</si>
  <si>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</si>
  <si>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</si>
  <si>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</si>
  <si>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</si>
  <si>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</si>
  <si>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</si>
  <si>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</si>
  <si>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</si>
  <si>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</si>
  <si>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</si>
  <si>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</si>
  <si>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</si>
  <si>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</si>
  <si>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</si>
  <si>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</si>
  <si>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</si>
  <si>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</si>
  <si>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</si>
  <si>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</si>
  <si>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</si>
  <si>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</si>
  <si>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</si>
  <si>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</si>
  <si>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</si>
  <si>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</si>
  <si>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</si>
  <si>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</si>
  <si>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</si>
  <si>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</si>
  <si>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</si>
  <si>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</si>
  <si>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</si>
  <si>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</si>
  <si>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</si>
  <si>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</si>
  <si>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</si>
  <si>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</si>
  <si>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</si>
  <si>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</si>
  <si>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</si>
  <si>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</si>
  <si>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</si>
  <si>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</si>
  <si>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</si>
  <si>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</si>
  <si>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</si>
  <si>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</si>
  <si>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</si>
  <si>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</si>
  <si>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</si>
  <si>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</si>
  <si>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</si>
  <si>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</si>
  <si>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</si>
  <si>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</si>
  <si>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</si>
  <si>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</si>
  <si>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</si>
  <si>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</si>
  <si>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</si>
  <si>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</si>
  <si>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</si>
  <si>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</si>
  <si>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</si>
  <si>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</si>
  <si>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</si>
  <si>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</si>
  <si>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</si>
  <si>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</si>
  <si>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</si>
  <si>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</si>
  <si>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</si>
  <si>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</si>
  <si>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</si>
  <si>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</si>
  <si>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</si>
  <si>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</si>
  <si>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</si>
  <si>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</si>
  <si>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</si>
  <si>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</si>
  <si>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</si>
  <si>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</si>
  <si>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</si>
  <si>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</si>
  <si>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</si>
  <si>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</si>
  <si>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</si>
  <si>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</si>
  <si>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</si>
  <si>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</si>
  <si>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</si>
  <si>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</si>
  <si>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</si>
  <si>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</si>
  <si>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</si>
  <si>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</si>
  <si>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</si>
  <si>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</si>
  <si>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</si>
  <si>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</si>
  <si>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</si>
  <si>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</si>
  <si>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</si>
  <si>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</si>
  <si>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</si>
  <si>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</si>
  <si>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</si>
  <si>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</si>
  <si>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</si>
  <si>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</si>
  <si>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</si>
  <si>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</si>
  <si>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</si>
  <si>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</si>
  <si>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</si>
  <si>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</si>
  <si>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</si>
  <si>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</si>
  <si>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</si>
  <si>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</si>
  <si>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</si>
  <si>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</si>
  <si>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</si>
  <si>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</si>
  <si>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</si>
  <si>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</si>
  <si>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</si>
  <si>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</si>
  <si>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</si>
  <si>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</si>
  <si>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</si>
  <si>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</si>
  <si>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</si>
  <si>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</si>
  <si>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</si>
  <si>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</si>
  <si>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</si>
  <si>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</si>
  <si>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</si>
  <si>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</si>
  <si>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</si>
  <si>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</si>
  <si>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</si>
  <si>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</si>
  <si>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</si>
  <si>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</si>
  <si>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</si>
  <si>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</si>
  <si>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</si>
  <si>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</si>
  <si>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</si>
  <si>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</si>
  <si>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</si>
  <si>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</si>
  <si>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</si>
  <si>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</si>
  <si>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</si>
  <si>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</si>
  <si>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</si>
  <si>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</si>
  <si>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</si>
  <si>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</si>
  <si>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</si>
  <si>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</si>
  <si>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</si>
  <si>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</si>
  <si>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</si>
  <si>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</si>
  <si>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</si>
  <si>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</si>
  <si>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</si>
  <si>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</si>
  <si>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</si>
  <si>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</si>
  <si>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</si>
  <si>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</si>
  <si>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</si>
  <si>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</si>
  <si>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</si>
  <si>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</si>
  <si>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</si>
  <si>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</si>
  <si>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</si>
  <si>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</si>
  <si>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</si>
  <si>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</si>
  <si>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</si>
  <si>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</si>
  <si>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</si>
  <si>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</si>
  <si>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</si>
  <si>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</si>
  <si>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</si>
  <si>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</si>
  <si>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</si>
  <si>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</si>
  <si>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</si>
  <si>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</si>
  <si>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</si>
  <si>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</si>
  <si>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</si>
  <si>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</si>
  <si>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</si>
  <si>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</si>
  <si>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</si>
  <si>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</si>
  <si>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</si>
  <si>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</si>
  <si>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</si>
  <si>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</si>
  <si>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</si>
  <si>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</si>
  <si>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</si>
  <si>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</si>
  <si>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</si>
  <si>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</si>
  <si>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</si>
  <si>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</si>
  <si>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</si>
  <si>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</si>
  <si>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</si>
  <si>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</si>
  <si>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</si>
  <si>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</si>
  <si>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</si>
  <si>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</si>
  <si>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</si>
  <si>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</si>
  <si>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</si>
  <si>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</si>
  <si>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</si>
  <si>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</si>
  <si>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</si>
  <si>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</si>
  <si>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</si>
  <si>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</si>
  <si>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</si>
  <si>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</si>
  <si>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</si>
  <si>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</si>
  <si>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</si>
  <si>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</si>
  <si>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</si>
  <si>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</si>
  <si>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</si>
  <si>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</si>
  <si>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</si>
  <si>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</si>
  <si>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</si>
  <si>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</si>
  <si>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</si>
  <si>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</si>
  <si>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</si>
  <si>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</si>
  <si>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</si>
  <si>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</si>
  <si>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</si>
  <si>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</si>
  <si>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</si>
  <si>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</si>
  <si>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</si>
  <si>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</si>
  <si>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</si>
  <si>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</si>
  <si>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</si>
  <si>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</si>
  <si>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</si>
  <si>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</si>
  <si>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</si>
  <si>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</si>
  <si>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</si>
  <si>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</si>
  <si>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</si>
  <si>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</si>
  <si>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</si>
  <si>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</si>
  <si>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</si>
  <si>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</si>
  <si>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</si>
  <si>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</si>
  <si>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</si>
  <si>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</si>
  <si>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</si>
  <si>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</si>
  <si>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</si>
  <si>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</si>
  <si>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</si>
  <si>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</si>
  <si>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</si>
  <si>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</si>
  <si>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</si>
  <si>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</si>
  <si>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</si>
  <si>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</si>
  <si>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</si>
  <si>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</si>
  <si>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</si>
  <si>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</si>
  <si>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</si>
  <si>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</si>
  <si>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</si>
  <si>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</si>
  <si>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</si>
  <si>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</si>
  <si>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</si>
  <si>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</si>
  <si>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</si>
  <si>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</si>
  <si>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</si>
  <si>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</si>
  <si>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</si>
  <si>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</si>
  <si>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</si>
  <si>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</si>
  <si>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</si>
  <si>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</si>
  <si>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</si>
  <si>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</si>
  <si>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</si>
  <si>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</si>
  <si>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</si>
  <si>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</si>
  <si>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</si>
  <si>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</si>
  <si>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</si>
  <si>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</si>
  <si>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</si>
  <si>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</si>
  <si>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</si>
  <si>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</si>
  <si>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</si>
  <si>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</si>
  <si>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</si>
  <si>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</si>
  <si>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</si>
  <si>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</si>
  <si>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</si>
  <si>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</si>
  <si>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</si>
  <si>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</si>
  <si>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</si>
  <si>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</si>
  <si>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</si>
  <si>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</si>
  <si>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</si>
  <si>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</si>
  <si>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</si>
  <si>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</si>
  <si>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</si>
  <si>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</si>
  <si>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</si>
  <si>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</si>
  <si>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</si>
  <si>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</si>
  <si>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</si>
  <si>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</si>
  <si>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</si>
  <si>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</si>
  <si>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</si>
  <si>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</si>
  <si>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</si>
  <si>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</si>
  <si>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</si>
  <si>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</si>
  <si>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</si>
  <si>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</si>
  <si>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</si>
  <si>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</si>
  <si>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</si>
  <si>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</si>
  <si>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</si>
  <si>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</si>
  <si>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</si>
  <si>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</si>
  <si>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</si>
  <si>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</si>
  <si>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</si>
  <si>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</si>
  <si>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</si>
  <si>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</si>
  <si>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</si>
  <si>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</si>
  <si>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</si>
  <si>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</si>
  <si>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</si>
  <si>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</si>
  <si>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</si>
  <si>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</si>
  <si>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</si>
  <si>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</si>
  <si>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</si>
  <si>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</si>
  <si>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</si>
  <si>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</si>
  <si>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</si>
  <si>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</si>
  <si>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</si>
  <si>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</si>
  <si>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</si>
  <si>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</si>
  <si>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</si>
  <si>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</si>
  <si>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</si>
  <si>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</si>
  <si>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</si>
  <si>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</si>
  <si>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</si>
  <si>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</si>
  <si>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</si>
  <si>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</si>
  <si>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</si>
  <si>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</si>
  <si>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</si>
  <si>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</si>
  <si>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</si>
  <si>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</si>
  <si>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</si>
  <si>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</si>
  <si>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</si>
  <si>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</si>
  <si>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</si>
  <si>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</si>
  <si>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</si>
  <si>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</si>
  <si>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</si>
  <si>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</si>
  <si>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</si>
  <si>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</si>
  <si>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</si>
  <si>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</si>
  <si>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</si>
  <si>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</si>
  <si>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</si>
  <si>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</si>
  <si>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</si>
  <si>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</si>
  <si>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</si>
  <si>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</si>
  <si>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</si>
  <si>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</si>
  <si>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</si>
  <si>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</si>
  <si>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</si>
  <si>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</si>
  <si>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</si>
  <si>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</si>
  <si>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</si>
  <si>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</si>
  <si>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</si>
  <si>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</si>
  <si>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</si>
  <si>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</si>
  <si>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</si>
  <si>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</si>
  <si>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</si>
  <si>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</si>
  <si>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</si>
  <si>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</si>
  <si>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</si>
  <si>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</si>
  <si>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</si>
  <si>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</si>
  <si>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</si>
  <si>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</si>
  <si>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</si>
  <si>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</si>
  <si>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</si>
  <si>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</si>
  <si>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</si>
  <si>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</si>
  <si>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</si>
  <si>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</si>
  <si>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</si>
  <si>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</si>
  <si>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</si>
  <si>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</si>
  <si>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</si>
  <si>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</si>
  <si>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</si>
  <si>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</si>
  <si>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</si>
  <si>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</si>
  <si>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</si>
  <si>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</si>
  <si>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</si>
  <si>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</si>
  <si>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</si>
  <si>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</si>
  <si>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</si>
  <si>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</si>
  <si>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</si>
  <si>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</si>
  <si>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</si>
  <si>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</si>
  <si>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</si>
  <si>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</si>
  <si>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</si>
  <si>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</si>
  <si>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</si>
  <si>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</si>
  <si>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</si>
  <si>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</si>
  <si>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</si>
  <si>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</si>
  <si>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</si>
  <si>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</si>
  <si>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</si>
  <si>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</si>
  <si>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</si>
  <si>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</si>
  <si>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</si>
  <si>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</si>
  <si>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</si>
  <si>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</si>
  <si>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</si>
  <si>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</si>
  <si>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</si>
  <si>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</si>
  <si>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</si>
  <si>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</si>
  <si>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</si>
  <si>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</si>
  <si>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</si>
  <si>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</si>
  <si>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</si>
  <si>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</si>
  <si>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</si>
  <si>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</si>
  <si>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</si>
  <si>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</si>
  <si>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</si>
  <si>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</si>
  <si>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</si>
  <si>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</si>
  <si>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</si>
  <si>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</si>
  <si>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</si>
  <si>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</si>
  <si>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</si>
  <si>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</si>
  <si>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</si>
  <si>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</si>
  <si>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</si>
  <si>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</si>
  <si>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</si>
  <si>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</si>
  <si>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</si>
  <si>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</si>
  <si>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</si>
  <si>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</si>
  <si>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</si>
  <si>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</si>
  <si>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</si>
  <si>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</si>
  <si>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</si>
  <si>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</si>
  <si>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</si>
  <si>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</si>
  <si>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</si>
  <si>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</si>
  <si>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</si>
  <si>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</si>
  <si>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</si>
  <si>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</si>
  <si>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</si>
  <si>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</si>
  <si>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</si>
  <si>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</si>
  <si>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</si>
  <si>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</si>
  <si>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</si>
  <si>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</si>
  <si>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</si>
  <si>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</si>
  <si>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</si>
  <si>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</si>
  <si>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</si>
  <si>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</si>
  <si>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</si>
  <si>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</si>
  <si>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</si>
  <si>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</si>
  <si>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</si>
  <si>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</si>
  <si>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</si>
  <si>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</si>
  <si>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</si>
  <si>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</si>
  <si>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</si>
  <si>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</si>
  <si>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</si>
  <si>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</si>
  <si>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</si>
  <si>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</si>
  <si>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</si>
  <si>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</si>
  <si>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</si>
  <si>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</si>
  <si>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</si>
  <si>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</si>
  <si>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</si>
  <si>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</si>
  <si>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</si>
  <si>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</si>
  <si>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</si>
  <si>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</si>
  <si>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</si>
  <si>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</si>
  <si>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</si>
  <si>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</si>
  <si>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</si>
  <si>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</si>
  <si>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</si>
  <si>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</si>
  <si>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</si>
  <si>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</si>
  <si>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</si>
  <si>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</si>
  <si>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</si>
  <si>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</si>
  <si>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</si>
  <si>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</si>
  <si>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</si>
  <si>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</si>
  <si>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</si>
  <si>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</si>
  <si>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</si>
  <si>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</si>
  <si>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</si>
  <si>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</si>
  <si>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</si>
  <si>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</si>
  <si>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</si>
  <si>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</si>
  <si>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</si>
  <si>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</si>
  <si>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</si>
  <si>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</si>
  <si>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</si>
  <si>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</si>
  <si>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</si>
  <si>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</si>
  <si>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</si>
  <si>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</si>
  <si>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</si>
  <si>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</si>
  <si>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</si>
  <si>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</si>
  <si>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</si>
  <si>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</si>
  <si>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</si>
  <si>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</si>
  <si>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</si>
  <si>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</si>
  <si>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</si>
  <si>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</si>
  <si>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</si>
  <si>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</si>
  <si>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</si>
  <si>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</si>
  <si>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</si>
  <si>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</si>
  <si>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</si>
  <si>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</si>
  <si>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</si>
  <si>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</si>
  <si>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</si>
  <si>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</si>
  <si>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</si>
  <si>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</si>
  <si>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</si>
  <si>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</si>
  <si>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</si>
  <si>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</si>
  <si>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</si>
  <si>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</si>
  <si>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</si>
  <si>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</si>
  <si>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</si>
  <si>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</si>
  <si>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</si>
  <si>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</si>
  <si>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</si>
  <si>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</si>
  <si>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</si>
  <si>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</si>
  <si>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</si>
  <si>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</si>
  <si>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</si>
  <si>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</si>
  <si>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</si>
  <si>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</si>
  <si>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</si>
  <si>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</si>
  <si>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</si>
  <si>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</si>
  <si>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</si>
  <si>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</si>
  <si>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</si>
  <si>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</si>
  <si>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</si>
  <si>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</si>
  <si>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</si>
  <si>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</si>
  <si>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</si>
  <si>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</si>
  <si>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</si>
  <si>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</si>
  <si>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</si>
  <si>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</si>
  <si>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</si>
  <si>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</si>
  <si>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</si>
  <si>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</si>
  <si>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</si>
  <si>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</si>
  <si>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</si>
  <si>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</si>
  <si>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</si>
  <si>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</si>
  <si>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</si>
  <si>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</si>
  <si>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</si>
  <si>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</si>
  <si>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</si>
  <si>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</si>
  <si>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</si>
  <si>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</si>
  <si>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</si>
  <si>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</si>
  <si>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</si>
  <si>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</si>
  <si>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</si>
  <si>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</si>
  <si>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</si>
  <si>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</si>
  <si>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</si>
  <si>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</si>
  <si>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</si>
  <si>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</si>
  <si>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</si>
  <si>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</si>
  <si>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</si>
  <si>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</si>
  <si>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</si>
  <si>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</si>
  <si>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</si>
  <si>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</si>
  <si>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</si>
  <si>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</si>
  <si>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</si>
  <si>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</si>
  <si>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</si>
  <si>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</si>
  <si>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</si>
  <si>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</si>
  <si>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</si>
  <si>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</si>
  <si>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</si>
  <si>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</si>
  <si>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</si>
  <si>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</si>
  <si>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</si>
  <si>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</si>
  <si>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</si>
  <si>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</si>
  <si>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</si>
  <si>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</si>
  <si>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</si>
  <si>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</si>
  <si>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</si>
  <si>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</si>
  <si>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</si>
  <si>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</si>
  <si>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</si>
  <si>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</si>
  <si>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</si>
  <si>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</si>
  <si>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</si>
  <si>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</si>
  <si>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</si>
  <si>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</si>
  <si>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</si>
  <si>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</si>
  <si>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</si>
  <si>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</si>
  <si>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</si>
  <si>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</si>
  <si>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</si>
  <si>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</si>
  <si>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</si>
  <si>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</si>
  <si>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</si>
  <si>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</si>
  <si>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</si>
  <si>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</si>
  <si>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</si>
  <si>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</si>
  <si>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</si>
  <si>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</si>
  <si>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</si>
  <si>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</si>
  <si>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</si>
  <si>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</si>
  <si>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</si>
  <si>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</si>
  <si>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</si>
  <si>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</si>
  <si>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</si>
  <si>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</si>
  <si>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</si>
  <si>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</si>
  <si>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</si>
  <si>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</si>
  <si>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</si>
  <si>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</si>
  <si>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</si>
  <si>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</si>
  <si>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</si>
  <si>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</si>
  <si>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</si>
  <si>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</si>
  <si>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</si>
  <si>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</si>
  <si>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</si>
  <si>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</si>
  <si>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</si>
  <si>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</si>
  <si>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</si>
  <si>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</si>
  <si>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</si>
  <si>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</si>
  <si>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</si>
  <si>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</si>
  <si>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</si>
  <si>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</si>
  <si>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</si>
  <si>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</si>
  <si>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</si>
  <si>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</si>
  <si>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</si>
  <si>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</si>
  <si>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</si>
  <si>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</si>
  <si>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</si>
  <si>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</si>
  <si>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</si>
  <si>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</si>
  <si>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</si>
  <si>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</si>
  <si>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</si>
  <si>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</si>
  <si>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</si>
  <si>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</si>
  <si>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</si>
  <si>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</si>
  <si>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</si>
  <si>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</si>
  <si>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</si>
  <si>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</si>
  <si>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</si>
  <si>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</si>
  <si>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</si>
  <si>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</si>
  <si>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</si>
  <si>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</si>
  <si>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</si>
  <si>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</si>
  <si>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</si>
  <si>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</si>
  <si>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</si>
  <si>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</si>
  <si>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</si>
  <si>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</si>
  <si>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</si>
  <si>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</si>
  <si>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</si>
  <si>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</si>
  <si>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</si>
  <si>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</si>
  <si>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</si>
  <si>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</si>
  <si>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</si>
  <si>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</si>
  <si>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</si>
  <si>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</si>
  <si>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</si>
  <si>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</si>
  <si>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</si>
  <si>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</si>
  <si>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</si>
  <si>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</si>
  <si>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</si>
  <si>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</si>
  <si>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</si>
  <si>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</si>
  <si>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</si>
  <si>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</si>
  <si>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</si>
  <si>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</si>
  <si>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</si>
  <si>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</si>
  <si>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</si>
  <si>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</si>
  <si>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</si>
  <si>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</si>
  <si>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</si>
  <si>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</si>
  <si>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</si>
  <si>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</si>
  <si>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</si>
  <si>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</si>
  <si>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</si>
  <si>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</si>
  <si>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</si>
  <si>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</si>
  <si>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</si>
  <si>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</si>
  <si>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</si>
  <si>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</si>
  <si>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</si>
  <si>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</si>
  <si>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</si>
  <si>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</si>
  <si>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</si>
  <si>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</si>
  <si>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</si>
  <si>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</si>
  <si>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</si>
  <si>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</si>
  <si>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</si>
  <si>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</si>
  <si>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</si>
  <si>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</si>
  <si>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</si>
  <si>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</si>
  <si>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</si>
  <si>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</si>
  <si>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</si>
  <si>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</si>
  <si>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</si>
  <si>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</si>
  <si>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</si>
  <si>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</si>
  <si>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</si>
  <si>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</si>
  <si>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</si>
  <si>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</si>
  <si>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</si>
  <si>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</si>
  <si>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</si>
  <si>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</si>
  <si>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</si>
  <si>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</si>
  <si>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</si>
  <si>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</si>
  <si>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</si>
  <si>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</si>
  <si>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</si>
  <si>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</si>
  <si>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</si>
  <si>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</si>
  <si>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</si>
  <si>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</si>
  <si>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</si>
  <si>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</si>
  <si>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</si>
  <si>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</si>
  <si>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</si>
  <si>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</si>
  <si>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</si>
  <si>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</si>
  <si>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</si>
  <si>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</si>
  <si>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</si>
  <si>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</si>
  <si>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</si>
  <si>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</si>
  <si>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</si>
  <si>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</si>
  <si>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</si>
  <si>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</si>
  <si>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</si>
  <si>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</si>
  <si>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</si>
  <si>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</si>
  <si>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</si>
  <si>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</si>
  <si>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</si>
  <si>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</si>
  <si>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</si>
  <si>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</si>
  <si>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</si>
  <si>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</si>
  <si>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</si>
  <si>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</si>
  <si>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</si>
  <si>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</si>
  <si>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</si>
  <si>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</si>
  <si>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</si>
  <si>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</si>
  <si>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</si>
  <si>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</si>
  <si>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</si>
  <si>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</si>
  <si>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</si>
  <si>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</si>
  <si>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</si>
  <si>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</si>
  <si>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</si>
  <si>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</si>
  <si>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</si>
  <si>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</si>
  <si>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</si>
  <si>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</si>
  <si>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</si>
  <si>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</si>
  <si>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</si>
  <si>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</si>
  <si>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</si>
  <si>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</si>
  <si>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</si>
  <si>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</si>
  <si>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</si>
  <si>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</si>
  <si>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</si>
  <si>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</si>
  <si>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</si>
  <si>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</si>
  <si>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</si>
  <si>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</si>
  <si>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</si>
  <si>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</si>
  <si>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</si>
  <si>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</si>
  <si>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</si>
  <si>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</si>
  <si>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</si>
  <si>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</si>
  <si>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</si>
  <si>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</si>
  <si>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</si>
  <si>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</si>
  <si>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</si>
  <si>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</si>
  <si>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</si>
  <si>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</si>
  <si>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</si>
  <si>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</si>
  <si>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</si>
  <si>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</si>
  <si>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</si>
  <si>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</si>
  <si>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</si>
  <si>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</si>
  <si>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</si>
  <si>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</si>
  <si>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</si>
  <si>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</si>
  <si>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</si>
  <si>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</si>
  <si>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</si>
  <si>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</si>
  <si>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</si>
  <si>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</si>
  <si>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</si>
  <si>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</si>
  <si>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</si>
  <si>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</si>
  <si>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</si>
  <si>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</si>
  <si>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</si>
  <si>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</si>
  <si>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</si>
  <si>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</si>
  <si>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</si>
  <si>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</si>
  <si>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</si>
  <si>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</si>
  <si>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</si>
  <si>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</si>
  <si>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</si>
  <si>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</si>
  <si>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</si>
  <si>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</si>
  <si>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</si>
  <si>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</si>
  <si>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</si>
  <si>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</si>
  <si>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</si>
  <si>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</si>
  <si>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</si>
  <si>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</si>
  <si>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</si>
  <si>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</si>
  <si>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</si>
  <si>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</si>
  <si>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</si>
  <si>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</si>
  <si>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</si>
  <si>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</si>
  <si>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</si>
  <si>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</si>
  <si>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</si>
  <si>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</si>
  <si>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</si>
  <si>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</si>
  <si>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</si>
  <si>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</si>
  <si>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</si>
  <si>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</si>
  <si>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</si>
  <si>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</si>
  <si>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</si>
  <si>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</si>
  <si>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</si>
  <si>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</si>
  <si>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</si>
  <si>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</si>
  <si>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</si>
  <si>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</si>
  <si>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</si>
  <si>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</si>
  <si>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</si>
  <si>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</si>
  <si>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</si>
  <si>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</si>
  <si>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</si>
  <si>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</si>
  <si>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</si>
  <si>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</si>
  <si>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</si>
  <si>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</si>
  <si>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</si>
  <si>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</si>
  <si>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</si>
  <si>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</si>
  <si>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</si>
  <si>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</si>
  <si>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</si>
  <si>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</si>
  <si>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</si>
  <si>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</si>
  <si>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</si>
  <si>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</si>
  <si>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</si>
  <si>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</si>
  <si>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</si>
  <si>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</si>
  <si>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</si>
  <si>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</si>
  <si>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</si>
  <si>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</si>
  <si>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</si>
  <si>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</si>
  <si>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</si>
  <si>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</si>
  <si>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</si>
  <si>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</si>
  <si>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</si>
  <si>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</si>
  <si>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</si>
  <si>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</si>
  <si>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</si>
  <si>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</si>
  <si>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</si>
  <si>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</si>
  <si>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</si>
  <si>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</si>
  <si>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</si>
  <si>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</si>
  <si>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</si>
  <si>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</si>
  <si>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</si>
  <si>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</si>
  <si>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</si>
  <si>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</si>
  <si>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</si>
  <si>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</si>
  <si>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</si>
  <si>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</si>
  <si>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</si>
  <si>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</si>
  <si>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</si>
  <si>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</si>
  <si>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</si>
  <si>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</si>
  <si>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</si>
  <si>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</si>
  <si>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</si>
  <si>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</si>
  <si>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</si>
  <si>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</si>
  <si>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</si>
  <si>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</si>
  <si>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</si>
  <si>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</si>
  <si>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</si>
  <si>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</si>
  <si>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</si>
  <si>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</si>
  <si>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</si>
  <si>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</si>
  <si>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</si>
  <si>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</si>
  <si>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</si>
  <si>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</si>
  <si>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</si>
  <si>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</si>
  <si>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</si>
  <si>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</si>
  <si>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</si>
  <si>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</si>
  <si>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</si>
  <si>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</si>
  <si>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</si>
  <si>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</si>
  <si>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</si>
  <si>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</si>
  <si>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</si>
  <si>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</si>
  <si>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</si>
  <si>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</si>
  <si>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</si>
  <si>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</si>
  <si>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</si>
  <si>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</si>
  <si>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</si>
  <si>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</si>
  <si>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</si>
  <si>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</si>
  <si>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</si>
  <si>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</si>
  <si>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</si>
  <si>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</si>
  <si>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</si>
  <si>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</si>
  <si>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</si>
  <si>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</si>
  <si>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</si>
  <si>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</si>
  <si>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</si>
  <si>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</si>
  <si>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</si>
  <si>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</si>
  <si>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</si>
  <si>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</si>
  <si>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</si>
  <si>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</si>
  <si>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</si>
  <si>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</si>
  <si>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</si>
  <si>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</si>
  <si>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</si>
  <si>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</si>
  <si>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</si>
  <si>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</si>
  <si>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</si>
  <si>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</si>
  <si>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</si>
  <si>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</si>
  <si>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</si>
  <si>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</si>
  <si>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</si>
  <si>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</si>
  <si>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</si>
  <si>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</si>
  <si>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</si>
  <si>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</si>
  <si>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</si>
  <si>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</si>
  <si>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</si>
  <si>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</si>
  <si>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</si>
  <si>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</si>
  <si>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</si>
  <si>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</si>
  <si>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</si>
  <si>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</si>
  <si>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</si>
  <si>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</si>
  <si>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</si>
  <si>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</si>
  <si>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</si>
  <si>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</si>
  <si>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</si>
  <si>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</si>
  <si>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</si>
  <si>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</si>
  <si>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</si>
  <si>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</si>
  <si>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</si>
  <si>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</si>
  <si>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</si>
  <si>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</si>
  <si>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</si>
  <si>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</si>
  <si>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</si>
  <si>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</si>
  <si>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</si>
  <si>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</si>
  <si>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</si>
  <si>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</si>
  <si>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</si>
  <si>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</si>
  <si>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</si>
  <si>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</si>
  <si>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</si>
  <si>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</si>
  <si>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</si>
  <si>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</si>
  <si>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</si>
  <si>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</si>
  <si>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</si>
  <si>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</si>
  <si>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</si>
  <si>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</si>
  <si>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</si>
  <si>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</si>
  <si>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</si>
  <si>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</si>
  <si>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</si>
  <si>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</si>
  <si>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</si>
  <si>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</si>
  <si>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</si>
  <si>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</si>
  <si>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</si>
  <si>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</si>
  <si>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</si>
  <si>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</si>
  <si>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</si>
  <si>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</si>
  <si>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</si>
  <si>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</si>
  <si>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</si>
  <si>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</si>
  <si>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</si>
  <si>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</si>
  <si>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</si>
  <si>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</si>
  <si>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</si>
  <si>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</si>
  <si>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</si>
  <si>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</si>
  <si>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</si>
  <si>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</si>
  <si>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</si>
  <si>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</si>
  <si>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</si>
  <si>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</si>
  <si>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</si>
  <si>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</si>
  <si>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</si>
  <si>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</si>
  <si>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</si>
  <si>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</si>
  <si>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</si>
  <si>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</si>
  <si>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</si>
  <si>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</si>
  <si>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</si>
  <si>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</si>
  <si>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</si>
  <si>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</si>
  <si>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</si>
  <si>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</si>
  <si>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</si>
  <si>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</si>
  <si>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</si>
  <si>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</si>
  <si>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</si>
  <si>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</si>
  <si>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</si>
  <si>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</si>
  <si>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</si>
  <si>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</si>
  <si>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</si>
  <si>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</si>
  <si>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</si>
  <si>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</si>
  <si>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</si>
  <si>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</si>
  <si>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</si>
  <si>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</si>
  <si>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</si>
  <si>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</si>
  <si>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</si>
  <si>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</si>
  <si>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</si>
  <si>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</si>
  <si>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</si>
  <si>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</si>
  <si>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</si>
  <si>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</si>
  <si>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</si>
  <si>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</si>
  <si>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</si>
  <si>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</si>
  <si>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</si>
  <si>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</si>
  <si>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</si>
  <si>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</si>
  <si>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</si>
  <si>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</si>
  <si>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</si>
  <si>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</si>
  <si>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</si>
  <si>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</si>
  <si>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</si>
  <si>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</si>
  <si>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</si>
  <si>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</si>
  <si>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</si>
  <si>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</si>
  <si>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</si>
  <si>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</si>
  <si>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</si>
  <si>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</si>
  <si>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</si>
  <si>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</si>
  <si>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</si>
  <si>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</si>
  <si>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</si>
  <si>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</si>
  <si>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</si>
  <si>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</si>
  <si>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</si>
  <si>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</si>
  <si>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</si>
  <si>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</si>
  <si>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</si>
  <si>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</si>
  <si>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</si>
  <si>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</si>
  <si>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</si>
  <si>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</si>
  <si>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</si>
  <si>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</si>
  <si>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</si>
  <si>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</si>
  <si>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</si>
  <si>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</si>
  <si>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</si>
  <si>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</si>
  <si>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</si>
  <si>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</si>
  <si>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</si>
  <si>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</si>
  <si>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</si>
  <si>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</si>
  <si>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</si>
  <si>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</si>
  <si>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</si>
  <si>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</si>
  <si>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</si>
  <si>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</si>
  <si>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</si>
  <si>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</si>
  <si>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</si>
  <si>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</si>
  <si>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</si>
  <si>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</si>
  <si>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</si>
  <si>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</si>
  <si>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</si>
  <si>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</si>
  <si>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</si>
  <si>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</si>
  <si>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</si>
  <si>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</si>
  <si>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</si>
  <si>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</si>
  <si>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</si>
  <si>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</si>
  <si>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</si>
  <si>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</si>
  <si>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</si>
  <si>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</si>
  <si>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</si>
  <si>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</si>
  <si>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</si>
  <si>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</si>
  <si>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</si>
  <si>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</si>
  <si>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</si>
  <si>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</si>
  <si>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</si>
  <si>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</si>
  <si>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</si>
  <si>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</si>
  <si>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</si>
  <si>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</si>
  <si>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</si>
  <si>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</si>
  <si>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</si>
  <si>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</si>
  <si>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</si>
  <si>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</si>
  <si>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</si>
  <si>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</si>
  <si>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</si>
  <si>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</si>
  <si>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</si>
  <si>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</si>
  <si>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</si>
  <si>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</si>
  <si>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</si>
  <si>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</si>
  <si>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</si>
  <si>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</si>
  <si>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</si>
  <si>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</si>
  <si>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</si>
  <si>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</si>
  <si>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</si>
  <si>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</si>
  <si>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</si>
  <si>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</si>
  <si>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</si>
  <si>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</si>
  <si>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</si>
  <si>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</si>
  <si>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</si>
  <si>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</si>
  <si>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</si>
  <si>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</si>
  <si>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</si>
  <si>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</si>
  <si>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</si>
  <si>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</si>
  <si>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</si>
  <si>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</si>
  <si>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</si>
  <si>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</si>
  <si>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</si>
  <si>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</si>
  <si>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</si>
  <si>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</si>
  <si>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</si>
  <si>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</si>
  <si>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</si>
  <si>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</si>
  <si>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</si>
  <si>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</si>
  <si>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</si>
  <si>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</si>
  <si>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</si>
  <si>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</si>
  <si>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</si>
  <si>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</si>
  <si>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</si>
  <si>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</si>
  <si>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</si>
  <si>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</si>
  <si>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</si>
  <si>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</si>
  <si>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</si>
  <si>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</si>
  <si>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</si>
  <si>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</si>
  <si>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</si>
  <si>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</si>
  <si>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</si>
  <si>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</si>
  <si>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</si>
  <si>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</si>
  <si>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</si>
  <si>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</si>
  <si>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</si>
  <si>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</si>
  <si>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</si>
  <si>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</si>
  <si>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</si>
  <si>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</si>
  <si>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</si>
  <si>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</si>
  <si>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</si>
  <si>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</si>
  <si>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</si>
  <si>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</si>
  <si>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</si>
  <si>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</si>
  <si>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</si>
  <si>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</si>
  <si>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</si>
  <si>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</si>
  <si>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</si>
  <si>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</si>
  <si>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</si>
  <si>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</si>
  <si>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</si>
  <si>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</si>
  <si>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</si>
  <si>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</si>
  <si>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</si>
  <si>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</si>
  <si>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</si>
  <si>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</si>
  <si>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</si>
  <si>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</si>
  <si>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</si>
  <si>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</si>
  <si>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</si>
  <si>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</si>
  <si>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</si>
  <si>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</si>
  <si>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</si>
  <si>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</si>
  <si>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</si>
  <si>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</si>
  <si>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</si>
  <si>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</si>
  <si>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</si>
  <si>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</si>
  <si>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</si>
  <si>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</si>
  <si>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</si>
  <si>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</si>
  <si>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</si>
  <si>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</si>
  <si>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</si>
  <si>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</si>
  <si>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</si>
  <si>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</si>
  <si>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</si>
  <si>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</si>
  <si>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</si>
  <si>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</si>
  <si>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</si>
  <si>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</si>
  <si>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</si>
  <si>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</si>
  <si>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</si>
  <si>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</si>
  <si>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</si>
  <si>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</si>
  <si>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</si>
  <si>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</si>
  <si>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</si>
  <si>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</si>
  <si>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</si>
  <si>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</si>
  <si>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</si>
  <si>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</si>
  <si>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</si>
  <si>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</si>
  <si>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</si>
  <si>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</si>
  <si>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</si>
  <si>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</si>
  <si>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</si>
  <si>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</si>
  <si>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</si>
  <si>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</si>
  <si>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</si>
  <si>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</si>
  <si>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</si>
  <si>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</si>
  <si>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</si>
  <si>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</si>
  <si>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</si>
  <si>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</si>
  <si>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</si>
  <si>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</si>
  <si>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</si>
  <si>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</si>
  <si>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</si>
  <si>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</si>
  <si>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</si>
  <si>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</si>
  <si>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</si>
  <si>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</si>
  <si>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</si>
  <si>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</si>
  <si>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</si>
  <si>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</si>
  <si>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</si>
  <si>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</si>
  <si>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</si>
  <si>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</si>
  <si>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</si>
  <si>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</si>
  <si>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</si>
  <si>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</si>
  <si>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</si>
  <si>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</si>
  <si>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</si>
  <si>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</si>
  <si>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</si>
  <si>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</si>
  <si>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</si>
  <si>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</si>
  <si>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</si>
  <si>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</si>
  <si>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</si>
  <si>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</si>
  <si>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</si>
  <si>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</si>
  <si>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</si>
  <si>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</si>
  <si>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</si>
  <si>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</si>
  <si>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</si>
  <si>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</si>
  <si>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</si>
  <si>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</si>
  <si>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</si>
  <si>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</si>
  <si>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</si>
  <si>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</si>
  <si>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</si>
  <si>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</si>
  <si>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</si>
  <si>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</si>
  <si>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</si>
  <si>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</si>
  <si>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</si>
  <si>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</si>
  <si>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</si>
  <si>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</si>
  <si>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</si>
  <si>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</si>
  <si>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</si>
  <si>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</si>
  <si>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</si>
  <si>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</si>
  <si>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</si>
  <si>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</si>
  <si>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</si>
  <si>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</si>
  <si>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</si>
  <si>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</si>
  <si>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</si>
  <si>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</si>
  <si>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</si>
  <si>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</si>
  <si>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</si>
  <si>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</si>
  <si>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</si>
  <si>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</si>
  <si>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</si>
  <si>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</si>
  <si>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</si>
  <si>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</si>
  <si>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</si>
  <si>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</si>
  <si>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</si>
  <si>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</si>
  <si>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</si>
  <si>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</si>
  <si>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</si>
  <si>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</si>
  <si>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</si>
  <si>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</si>
  <si>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</si>
  <si>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</si>
  <si>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</si>
  <si>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</si>
  <si>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</si>
  <si>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</si>
  <si>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</si>
  <si>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</si>
  <si>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</si>
  <si>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</si>
  <si>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</si>
  <si>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</si>
  <si>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</si>
  <si>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</si>
  <si>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</si>
  <si>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</si>
  <si>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</si>
  <si>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</si>
  <si>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</si>
  <si>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</si>
  <si>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</si>
  <si>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</si>
  <si>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</si>
  <si>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</si>
  <si>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</si>
  <si>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</si>
  <si>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</si>
  <si>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</si>
  <si>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</si>
  <si>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</si>
  <si>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</si>
  <si>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</si>
  <si>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</si>
  <si>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</si>
  <si>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</si>
  <si>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</si>
  <si>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</si>
  <si>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</si>
  <si>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</si>
  <si>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</si>
  <si>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</si>
  <si>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</si>
  <si>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</si>
  <si>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</si>
  <si>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</si>
  <si>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</si>
  <si>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</si>
  <si>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</si>
  <si>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</si>
  <si>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</si>
  <si>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</si>
  <si>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</si>
  <si>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</si>
  <si>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</si>
  <si>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</si>
  <si>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</si>
  <si>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</si>
  <si>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</si>
  <si>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</si>
  <si>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</si>
  <si>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</si>
  <si>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</si>
  <si>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</si>
  <si>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</si>
  <si>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</si>
  <si>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</si>
  <si>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</si>
  <si>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</si>
  <si>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</si>
  <si>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</si>
  <si>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</si>
  <si>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</si>
  <si>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</si>
  <si>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</si>
  <si>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</si>
  <si>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</si>
  <si>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</si>
  <si>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</si>
  <si>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</si>
  <si>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</si>
  <si>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</si>
  <si>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</si>
  <si>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</si>
  <si>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</si>
  <si>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</si>
  <si>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</si>
  <si>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</si>
  <si>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</si>
  <si>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</si>
  <si>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</si>
  <si>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</si>
  <si>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</si>
  <si>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</si>
  <si>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</si>
  <si>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</si>
  <si>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</si>
  <si>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</si>
  <si>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</si>
  <si>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</si>
  <si>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</si>
  <si>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</si>
  <si>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</si>
  <si>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</si>
  <si>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</si>
  <si>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</si>
  <si>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</si>
  <si>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</si>
  <si>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</si>
  <si>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</si>
  <si>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</si>
  <si>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</si>
  <si>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</si>
  <si>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</si>
  <si>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</si>
  <si>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</si>
  <si>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</si>
  <si>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</si>
  <si>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</si>
  <si>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</si>
  <si>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</si>
  <si>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</si>
  <si>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</si>
  <si>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</si>
  <si>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</si>
  <si>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</si>
  <si>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</si>
  <si>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</si>
  <si>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</si>
  <si>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</si>
  <si>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</si>
  <si>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</si>
  <si>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</si>
  <si>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</si>
  <si>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</si>
  <si>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</si>
  <si>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</si>
  <si>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</si>
  <si>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</si>
  <si>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</si>
  <si>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</si>
  <si>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</si>
  <si>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</si>
  <si>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</si>
  <si>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</si>
  <si>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</si>
  <si>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</si>
  <si>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</si>
  <si>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</si>
  <si>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</si>
  <si>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</si>
  <si>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</si>
  <si>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</si>
  <si>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</si>
  <si>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</si>
  <si>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</si>
  <si>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</si>
  <si>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</si>
  <si>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</si>
  <si>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</si>
  <si>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</si>
  <si>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</si>
  <si>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</si>
  <si>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</si>
  <si>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</si>
  <si>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</si>
  <si>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</si>
  <si>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</si>
  <si>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</si>
  <si>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</si>
  <si>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</si>
  <si>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</si>
  <si>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</si>
  <si>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</si>
  <si>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</si>
  <si>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</si>
  <si>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</si>
  <si>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</si>
  <si>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</si>
  <si>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</si>
  <si>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</si>
  <si>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</si>
  <si>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</si>
  <si>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</si>
  <si>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</si>
  <si>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</si>
  <si>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</si>
  <si>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</si>
  <si>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</si>
  <si>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</si>
  <si>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</si>
  <si>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</si>
  <si>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</si>
  <si>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</si>
  <si>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</si>
  <si>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</si>
  <si>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</si>
  <si>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</si>
  <si>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</si>
  <si>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</si>
  <si>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</si>
  <si>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</si>
  <si>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</si>
  <si>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</si>
  <si>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</si>
  <si>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</si>
  <si>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</si>
  <si>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</si>
  <si>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</si>
  <si>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</si>
  <si>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</si>
  <si>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</si>
  <si>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</si>
  <si>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</si>
  <si>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</si>
  <si>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</si>
  <si>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</si>
  <si>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</si>
  <si>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</si>
  <si>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</si>
  <si>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</si>
  <si>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</si>
  <si>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</si>
  <si>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</si>
  <si>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</si>
  <si>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</si>
  <si>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</si>
  <si>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</si>
  <si>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</si>
  <si>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</si>
  <si>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</si>
  <si>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</si>
  <si>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</si>
  <si>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</si>
  <si>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</si>
  <si>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</si>
  <si>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</si>
  <si>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</si>
  <si>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</si>
  <si>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</si>
  <si>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</si>
  <si>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</si>
  <si>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</si>
  <si>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</si>
  <si>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</si>
  <si>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</si>
  <si>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</si>
  <si>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</si>
  <si>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</si>
  <si>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</si>
  <si>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</si>
  <si>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</si>
  <si>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</si>
  <si>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</si>
  <si>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</si>
  <si>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</si>
  <si>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</si>
  <si>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</si>
  <si>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</si>
  <si>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</si>
  <si>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</si>
  <si>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</si>
  <si>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</si>
  <si>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</si>
  <si>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</si>
  <si>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</si>
  <si>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</si>
  <si>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</si>
  <si>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</si>
  <si>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</si>
  <si>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</si>
  <si>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</si>
  <si>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</si>
  <si>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</si>
  <si>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</si>
  <si>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</si>
  <si>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</si>
  <si>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</si>
  <si>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</si>
  <si>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</si>
  <si>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</si>
  <si>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</si>
  <si>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</si>
  <si>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</si>
  <si>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</si>
  <si>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</si>
  <si>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</si>
  <si>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</si>
  <si>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</si>
  <si>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</si>
  <si>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</si>
  <si>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</si>
  <si>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</si>
  <si>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</si>
  <si>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</si>
  <si>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</si>
  <si>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</si>
  <si>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</si>
  <si>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</si>
  <si>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</si>
  <si>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</si>
  <si>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</si>
  <si>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</si>
  <si>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</si>
  <si>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</si>
  <si>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</si>
  <si>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</si>
  <si>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</si>
  <si>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</si>
  <si>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</si>
  <si>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</si>
  <si>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</si>
  <si>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</si>
  <si>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</si>
  <si>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</si>
  <si>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</si>
  <si>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</si>
  <si>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</si>
  <si>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</si>
  <si>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</si>
  <si>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</si>
  <si>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</si>
  <si>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</si>
  <si>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</si>
  <si>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</si>
  <si>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</si>
  <si>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</si>
  <si>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</si>
  <si>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</si>
  <si>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</si>
  <si>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</si>
  <si>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</si>
  <si>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</si>
  <si>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</si>
  <si>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</si>
  <si>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</si>
  <si>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</si>
  <si>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</si>
  <si>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</si>
  <si>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</si>
  <si>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</si>
  <si>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</si>
  <si>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</si>
  <si>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</si>
  <si>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</si>
  <si>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</si>
  <si>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</si>
  <si>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</si>
  <si>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</si>
  <si>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</si>
  <si>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</si>
  <si>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</si>
  <si>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</si>
  <si>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</si>
  <si>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</si>
  <si>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</si>
  <si>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</si>
  <si>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</si>
  <si>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</si>
  <si>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</si>
  <si>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</si>
  <si>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</si>
  <si>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</si>
  <si>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</si>
  <si>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</si>
  <si>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</si>
  <si>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</si>
  <si>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</si>
  <si>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</si>
  <si>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</si>
  <si>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</si>
  <si>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</si>
  <si>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</si>
  <si>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</si>
  <si>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</si>
  <si>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</si>
  <si>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</si>
  <si>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</si>
  <si>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</si>
  <si>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</si>
  <si>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</si>
  <si>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</si>
  <si>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</si>
  <si>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</si>
  <si>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</si>
  <si>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</si>
  <si>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</si>
  <si>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</si>
  <si>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</si>
  <si>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</si>
  <si>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</si>
  <si>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</si>
  <si>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</si>
  <si>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</si>
  <si>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</si>
  <si>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</si>
  <si>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</si>
  <si>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</si>
  <si>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</si>
  <si>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</si>
  <si>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</si>
  <si>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</si>
  <si>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</si>
  <si>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</si>
  <si>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</si>
  <si>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</si>
  <si>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</si>
  <si>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</si>
  <si>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</si>
  <si>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</si>
  <si>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</si>
  <si>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</si>
  <si>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</si>
  <si>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</si>
  <si>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</si>
  <si>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</si>
  <si>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</si>
  <si>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</si>
  <si>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</si>
  <si>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</si>
  <si>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</si>
  <si>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</si>
  <si>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</si>
  <si>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</si>
  <si>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</si>
  <si>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</si>
  <si>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</si>
  <si>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</si>
  <si>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</si>
  <si>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</si>
  <si>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</si>
  <si>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</si>
  <si>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</si>
  <si>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</si>
  <si>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</si>
  <si>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</si>
  <si>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</si>
  <si>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</si>
  <si>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</si>
  <si>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</si>
  <si>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</si>
  <si>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</si>
  <si>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</si>
  <si>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</si>
  <si>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</si>
  <si>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</si>
  <si>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</si>
  <si>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</si>
  <si>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</si>
  <si>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</si>
  <si>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</si>
  <si>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</si>
  <si>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</si>
  <si>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</si>
  <si>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</si>
  <si>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</si>
  <si>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</si>
  <si>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</si>
  <si>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</si>
  <si>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</si>
  <si>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</si>
  <si>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</si>
  <si>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</si>
  <si>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</si>
  <si>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</si>
  <si>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</si>
  <si>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</si>
  <si>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</si>
  <si>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</si>
  <si>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</si>
  <si>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</si>
  <si>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</si>
  <si>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</si>
  <si>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</si>
  <si>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</si>
  <si>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</si>
  <si>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</si>
  <si>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</si>
  <si>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</si>
  <si>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</si>
  <si>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</si>
  <si>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</si>
  <si>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</si>
  <si>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</si>
  <si>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</si>
  <si>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</si>
  <si>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</si>
  <si>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</si>
  <si>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</si>
  <si>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</si>
  <si>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</si>
  <si>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</si>
  <si>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</si>
  <si>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</si>
  <si>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</si>
  <si>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</si>
  <si>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</si>
  <si>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</si>
  <si>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</si>
  <si>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</si>
  <si>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</si>
  <si>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</si>
  <si>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</si>
  <si>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</si>
  <si>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</si>
  <si>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</si>
  <si>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</si>
  <si>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</si>
  <si>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</si>
  <si>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</si>
  <si>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</si>
  <si>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</si>
  <si>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</si>
  <si>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</si>
  <si>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</si>
  <si>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</si>
  <si>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</si>
  <si>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</si>
  <si>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</si>
  <si>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</si>
  <si>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</si>
  <si>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</si>
  <si>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</si>
  <si>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</si>
  <si>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</si>
  <si>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</si>
  <si>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</si>
  <si>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</si>
  <si>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</si>
  <si>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</si>
  <si>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</si>
  <si>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</si>
  <si>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</si>
  <si>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</si>
  <si>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</si>
  <si>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</si>
  <si>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</si>
  <si>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</si>
  <si>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</si>
  <si>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</si>
  <si>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</si>
  <si>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</si>
  <si>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</si>
  <si>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</si>
  <si>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</si>
  <si>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</si>
  <si>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</si>
  <si>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</si>
  <si>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</si>
  <si>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</si>
  <si>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</si>
  <si>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</si>
  <si>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</si>
  <si>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</si>
  <si>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</si>
  <si>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</si>
  <si>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</si>
  <si>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</si>
  <si>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</si>
  <si>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</si>
  <si>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</si>
  <si>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</si>
  <si>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</si>
  <si>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</si>
  <si>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</si>
  <si>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</si>
  <si>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</si>
  <si>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</si>
  <si>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</si>
  <si>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</si>
  <si>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</si>
  <si>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</si>
  <si>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</si>
  <si>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</si>
  <si>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</si>
  <si>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</si>
  <si>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</si>
  <si>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</si>
  <si>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</si>
  <si>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</si>
  <si>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</si>
  <si>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</si>
  <si>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</si>
  <si>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</si>
  <si>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</si>
  <si>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</si>
  <si>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</si>
  <si>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</si>
  <si>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</si>
  <si>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</si>
  <si>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</si>
  <si>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</si>
  <si>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</si>
  <si>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</si>
  <si>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</si>
  <si>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</si>
  <si>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</si>
  <si>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</si>
  <si>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</si>
  <si>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</si>
  <si>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</si>
  <si>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</si>
  <si>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</si>
  <si>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</si>
  <si>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</si>
  <si>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</si>
  <si>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</si>
  <si>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</si>
  <si>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</si>
  <si>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</si>
  <si>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</si>
  <si>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</si>
  <si>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</si>
  <si>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</si>
  <si>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</si>
  <si>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</si>
  <si>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</si>
  <si>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</si>
  <si>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</si>
  <si>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</si>
  <si>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</si>
  <si>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</si>
  <si>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</si>
  <si>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</si>
  <si>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</si>
  <si>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</si>
  <si>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</si>
  <si>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</si>
  <si>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</si>
  <si>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</si>
  <si>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</si>
  <si>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</si>
  <si>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</si>
  <si>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</si>
  <si>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</si>
  <si>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</si>
  <si>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</si>
  <si>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</si>
  <si>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</si>
  <si>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</si>
  <si>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</si>
  <si>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</si>
  <si>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</si>
  <si>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</si>
  <si>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</si>
  <si>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</si>
  <si>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</si>
  <si>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</si>
  <si>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</si>
  <si>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</si>
  <si>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</si>
  <si>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</si>
  <si>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</si>
  <si>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</si>
  <si>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</si>
  <si>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</si>
  <si>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</si>
  <si>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</si>
  <si>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</si>
  <si>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</si>
  <si>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</si>
  <si>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</si>
  <si>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</si>
  <si>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</si>
  <si>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</si>
  <si>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</si>
  <si>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</si>
  <si>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</si>
  <si>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</si>
  <si>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</si>
  <si>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</si>
  <si>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</si>
  <si>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</si>
  <si>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</si>
  <si>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</si>
  <si>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</si>
  <si>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</si>
  <si>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</si>
  <si>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</si>
  <si>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</si>
  <si>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</si>
  <si>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</si>
  <si>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</si>
  <si>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</si>
  <si>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</si>
  <si>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</si>
  <si>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</si>
  <si>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</si>
  <si>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</si>
  <si>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</si>
  <si>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</si>
  <si>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</si>
  <si>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</si>
  <si>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</si>
  <si>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</si>
  <si>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</si>
  <si>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</si>
  <si>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</si>
  <si>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</si>
  <si>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</si>
  <si>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</si>
  <si>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</si>
  <si>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</si>
  <si>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</si>
  <si>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</si>
  <si>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</si>
  <si>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</si>
  <si>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</si>
  <si>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</si>
  <si>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</si>
  <si>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</si>
  <si>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</si>
  <si>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</si>
  <si>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</si>
  <si>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</si>
  <si>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</si>
  <si>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</si>
  <si>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</si>
  <si>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</si>
  <si>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</si>
  <si>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</si>
  <si>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</si>
  <si>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</si>
  <si>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</si>
  <si>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</si>
  <si>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</si>
  <si>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</si>
  <si>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</si>
  <si>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</si>
  <si>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</si>
  <si>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</si>
  <si>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</si>
  <si>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</si>
  <si>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</si>
  <si>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</si>
  <si>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</si>
  <si>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</si>
  <si>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</si>
  <si>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</si>
  <si>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</si>
  <si>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</si>
  <si>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</si>
  <si>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</si>
  <si>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</si>
  <si>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</si>
  <si>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</si>
  <si>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</si>
  <si>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</si>
  <si>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</si>
  <si>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</si>
  <si>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</si>
  <si>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</si>
  <si>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</si>
  <si>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</si>
  <si>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</si>
  <si>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</si>
  <si>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</si>
  <si>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</si>
  <si>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</si>
  <si>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</si>
  <si>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</si>
  <si>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</si>
  <si>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</si>
  <si>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</si>
  <si>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</si>
  <si>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</si>
  <si>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</si>
  <si>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</si>
  <si>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</si>
  <si>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</si>
  <si>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</si>
  <si>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</si>
  <si>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</si>
  <si>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</si>
  <si>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</si>
  <si>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</si>
  <si>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</si>
  <si>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</si>
  <si>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</si>
  <si>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</si>
  <si>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</si>
  <si>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</si>
  <si>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</si>
  <si>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</si>
  <si>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</si>
  <si>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</si>
  <si>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</si>
  <si>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</si>
  <si>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</si>
  <si>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</si>
  <si>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</si>
  <si>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</si>
  <si>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</si>
  <si>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</si>
  <si>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</si>
  <si>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</si>
  <si>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</si>
  <si>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</si>
  <si>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</si>
  <si>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</si>
  <si>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</si>
  <si>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</si>
  <si>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</si>
  <si>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</si>
  <si>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</si>
  <si>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</si>
  <si>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</si>
  <si>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</si>
  <si>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</si>
  <si>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</si>
  <si>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</si>
  <si>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</si>
  <si>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</si>
  <si>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</si>
  <si>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</si>
  <si>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</si>
  <si>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</si>
  <si>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</si>
  <si>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</si>
  <si>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</si>
  <si>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</si>
  <si>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</si>
  <si>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</si>
  <si>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</si>
  <si>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207</t>
  </si>
  <si>
    <t>BRINDAR ATENCION A LA PRIMERA INFANCIA, NIÑAS Y NIÑOS MENORES DE 5 AÑOS DE FAMILIARES EN SITUACION CON VULNERABILIDAD A TRAVEZ DE LOS HOGARES COMUNITARIOSM DE BIENES EN LAS SIGUIENTES FORMAS DE ATENCION FAMILIAR, MULTIPLES GRUPALES, JARDIN SOCIAL, EMPRESARIALES Y EN LA MODALIDA FAMI DE CONFORMIDAD CON LOS ALINEAMIENTOS ESTANDARES Y DIRECTRICEZ DE ICBF EXPEDIDAS PARA LAS MISMAS</t>
  </si>
  <si>
    <t>201</t>
  </si>
  <si>
    <t>ATENDER A LA PRIMERA INFANCIA EN EL MARCO DE LA ESTRATEGIA DE CERO A SIEMPRE ESPECIFICAMENTE A LOS NIÑOS Y NIÑAS MENORES A 5 AÑOS, DE FAMILIARES EN SITUACION DE VULNERABILIDAD DE CONFORMACION CON LAS DIRECTRICES, ALINEAMIENTOS, Y PARAMETROS ESTABLECIDOS POR ICBF, ASI COMO REGULAR LAS RELACIONES ENTRE LAS PARTES DERIVADAS DE LA ENTREGA, DE APORTES DE ICBF A LA ENTIDAD ADMINISTRADORA DEL SERVICIO. EN LA MODALIDAD HOGARES COMUNITARIOS DE BINESTAR EN LAS SIGUIENTES FORMAS DE ATENCION: FAMILIARES MULTIPLES, GRUPALES EMPRESARIALES, JARDINES SOCIALES Y EN LA MODALIDAD FAMI.</t>
  </si>
  <si>
    <t>596</t>
  </si>
  <si>
    <t>PRESENTAR EL SERVICIO DE EDUCACION INICIAL EN EL MARCO DE ATENCION INTEGRAL A NIÑAS Y NIÑOS MENORES DE 5 AÑOS O HASTA SU INGRESO AL GRADO DE TRANSICION, DE CONFORMIDAD CON LOS MANUALES OPERATIVOS DE LA MODALIDAD Y DIRECTRICES ESTABLECIDAS POR EL ICBF, EN ARMONIA CON LAS POLITICAS DE ESTADO PARA EL DESARROLLO INFORMAL DE LA PRIMERA INFANCIA DE CERO A SIEMPRE EN EL SERVICIO DE CENTRO DE DESARROLLO INFANTIL.</t>
  </si>
  <si>
    <t>391</t>
  </si>
  <si>
    <t>193</t>
  </si>
  <si>
    <t>PRESTAR EL SERVICIO CENTRO DE DESARROLLO INFANTIL-CDI-, DE CONFORMIDAD CON EL MANUAL OPERATIVO DE LA MODALIDAD INSTITUCIONAL Y LAS DIRECTRICES ESTABLECIDAS POR EL ICBF EN ARMONIA CON LA POLITICA DE ESTADO PARA EL DESARROLLO INTEGRAL DE LA PRIMERA INFANCIA DE CERO A SIEMPRE.</t>
  </si>
  <si>
    <t>FUMLAMOR</t>
  </si>
  <si>
    <t>01</t>
  </si>
  <si>
    <t xml:space="preserve">SEGUIMIENTO EN SALUD Y NUTRICION A LOS NIÑOS QUE PRESENTEN DESNUTRICION AGUDA, MODERADA O SEVERA. VERIFICAR EL SOPORTE DE AFILIACION EFECTIVA DE LAS NIÑAS Y LOS NIÑOS AL SISTEMA GENERAL DE SEGURIDAD SOCIAL EN SALUD (SGSSS). BRINDAR ALIMENTACION A NIÑAS Y NIÑOS APLICANDO LA MINUTA PATRON ESTABLEDICA PARA LA MODALIDAD Y GRUPO DE EDAD. </t>
  </si>
  <si>
    <t>02</t>
  </si>
  <si>
    <t>03</t>
  </si>
  <si>
    <t>221</t>
  </si>
  <si>
    <t>JASIRIS LORENA OSORIO GRIMALDO</t>
  </si>
  <si>
    <t>Prestar los servicios de educación inicial en el marco de la atención integral en Centros de Desarrollo Infantil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</si>
  <si>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54B N° 3-60 SAN VICENTE - SOLEDAD, ATLANTICO</t>
  </si>
  <si>
    <t>3113758794 - 304 5868620 -  386 0178</t>
  </si>
  <si>
    <t>funpocodig@gmail.com</t>
  </si>
  <si>
    <t>privado</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</si>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</sst>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802016669</v>
      </c>
      <c r="C20" s="5"/>
      <c r="D20" s="73"/>
      <c r="E20" s="5"/>
      <c r="F20" s="5"/>
      <c r="G20" s="5"/>
      <c r="H20" s="186"/>
      <c r="I20" s="149" t="s">
        <v>163</v>
      </c>
      <c r="J20" s="150" t="s">
        <v>183</v>
      </c>
      <c r="K20" s="151">
        <v>632909874</v>
      </c>
      <c r="L20" s="152"/>
      <c r="M20" s="152">
        <v>44561</v>
      </c>
      <c r="N20" s="135">
        <f>+(M20-L20)/30</f>
        <v>1485.3666666666666</v>
      </c>
      <c r="O20" s="138"/>
      <c r="U20" s="134"/>
      <c r="V20" s="105">
        <f ca="1">NOW()</f>
        <v>44194.736926967591</v>
      </c>
      <c r="W20" s="105">
        <f ca="1">NOW()</f>
        <v>44194.736926967591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POR UNA COMUNIDAD DIGNA FUNPOCODIG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40931</v>
      </c>
      <c r="F48" s="145">
        <v>41273</v>
      </c>
      <c r="G48" s="160">
        <f>IF(AND(E48&lt;&gt;"",F48&lt;&gt;""),((F48-E48)/30),"")</f>
        <v>11.4</v>
      </c>
      <c r="H48" s="114" t="s">
        <v>2677</v>
      </c>
      <c r="I48" s="113" t="s">
        <v>163</v>
      </c>
      <c r="J48" s="113" t="s">
        <v>183</v>
      </c>
      <c r="K48" s="116">
        <v>93756860</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41304</v>
      </c>
      <c r="F49" s="145">
        <v>41639</v>
      </c>
      <c r="G49" s="160">
        <f t="shared" ref="G49:G50" si="2">IF(AND(E49&lt;&gt;"",F49&lt;&gt;""),((F49-E49)/30),"")</f>
        <v>11.166666666666666</v>
      </c>
      <c r="H49" s="114" t="s">
        <v>2679</v>
      </c>
      <c r="I49" s="113" t="s">
        <v>163</v>
      </c>
      <c r="J49" s="113" t="s">
        <v>183</v>
      </c>
      <c r="K49" s="116">
        <v>1160324072</v>
      </c>
      <c r="L49" s="115" t="s">
        <v>1148</v>
      </c>
      <c r="M49" s="117">
        <v>1</v>
      </c>
      <c r="N49" s="115" t="s">
        <v>27</v>
      </c>
      <c r="O49" s="115" t="s">
        <v>26</v>
      </c>
      <c r="P49" s="78"/>
    </row>
    <row r="50" spans="1:16" s="6" customFormat="1" ht="24.75" customHeight="1" x14ac:dyDescent="0.25">
      <c r="A50" s="143">
        <v>3</v>
      </c>
      <c r="B50" s="111" t="s">
        <v>2665</v>
      </c>
      <c r="C50" s="112" t="s">
        <v>31</v>
      </c>
      <c r="D50" s="110" t="s">
        <v>2680</v>
      </c>
      <c r="E50" s="145">
        <v>41663</v>
      </c>
      <c r="F50" s="145">
        <v>42034</v>
      </c>
      <c r="G50" s="160">
        <f t="shared" si="2"/>
        <v>12.366666666666667</v>
      </c>
      <c r="H50" s="119" t="s">
        <v>2681</v>
      </c>
      <c r="I50" s="113" t="s">
        <v>163</v>
      </c>
      <c r="J50" s="113" t="s">
        <v>183</v>
      </c>
      <c r="K50" s="116">
        <v>1356203447</v>
      </c>
      <c r="L50" s="115" t="s">
        <v>1148</v>
      </c>
      <c r="M50" s="117">
        <v>1</v>
      </c>
      <c r="N50" s="115" t="s">
        <v>27</v>
      </c>
      <c r="O50" s="115" t="s">
        <v>26</v>
      </c>
      <c r="P50" s="78"/>
    </row>
    <row r="51" spans="1:16" s="6" customFormat="1" ht="24.75" customHeight="1" outlineLevel="1" x14ac:dyDescent="0.25">
      <c r="A51" s="143">
        <v>4</v>
      </c>
      <c r="B51" s="111" t="s">
        <v>2665</v>
      </c>
      <c r="C51" s="112" t="s">
        <v>31</v>
      </c>
      <c r="D51" s="110" t="s">
        <v>2682</v>
      </c>
      <c r="E51" s="145">
        <v>43085</v>
      </c>
      <c r="F51" s="145">
        <v>43404</v>
      </c>
      <c r="G51" s="160">
        <f t="shared" ref="G51:G107" si="3">IF(AND(E51&lt;&gt;"",F51&lt;&gt;""),((F51-E51)/30),"")</f>
        <v>10.633333333333333</v>
      </c>
      <c r="H51" s="114" t="s">
        <v>2683</v>
      </c>
      <c r="I51" s="113" t="s">
        <v>163</v>
      </c>
      <c r="J51" s="113" t="s">
        <v>183</v>
      </c>
      <c r="K51" s="116">
        <v>2074493256</v>
      </c>
      <c r="L51" s="115" t="s">
        <v>1148</v>
      </c>
      <c r="M51" s="117">
        <v>1</v>
      </c>
      <c r="N51" s="115" t="s">
        <v>1151</v>
      </c>
      <c r="O51" s="115" t="s">
        <v>26</v>
      </c>
      <c r="P51" s="78"/>
    </row>
    <row r="52" spans="1:16" s="7" customFormat="1" ht="24.75" customHeight="1" outlineLevel="1" x14ac:dyDescent="0.25">
      <c r="A52" s="144">
        <v>5</v>
      </c>
      <c r="B52" s="111" t="s">
        <v>2665</v>
      </c>
      <c r="C52" s="112" t="s">
        <v>31</v>
      </c>
      <c r="D52" s="110" t="s">
        <v>2684</v>
      </c>
      <c r="E52" s="145">
        <v>43405</v>
      </c>
      <c r="F52" s="145">
        <v>43439</v>
      </c>
      <c r="G52" s="160">
        <f t="shared" si="3"/>
        <v>1.1333333333333333</v>
      </c>
      <c r="H52" s="119" t="s">
        <v>2683</v>
      </c>
      <c r="I52" s="113" t="s">
        <v>163</v>
      </c>
      <c r="J52" s="113" t="s">
        <v>183</v>
      </c>
      <c r="K52" s="116">
        <v>305356050</v>
      </c>
      <c r="L52" s="115" t="s">
        <v>1148</v>
      </c>
      <c r="M52" s="117">
        <v>1</v>
      </c>
      <c r="N52" s="115" t="s">
        <v>1151</v>
      </c>
      <c r="O52" s="115" t="s">
        <v>1148</v>
      </c>
      <c r="P52" s="79"/>
    </row>
    <row r="53" spans="1:16" s="7" customFormat="1" ht="24.75" customHeight="1" outlineLevel="1" x14ac:dyDescent="0.25">
      <c r="A53" s="144">
        <v>6</v>
      </c>
      <c r="B53" s="111" t="s">
        <v>2665</v>
      </c>
      <c r="C53" s="112" t="s">
        <v>31</v>
      </c>
      <c r="D53" s="110" t="s">
        <v>2685</v>
      </c>
      <c r="E53" s="145">
        <v>43486</v>
      </c>
      <c r="F53" s="145">
        <v>43822</v>
      </c>
      <c r="G53" s="160">
        <f t="shared" si="3"/>
        <v>11.2</v>
      </c>
      <c r="H53" s="119" t="s">
        <v>2686</v>
      </c>
      <c r="I53" s="113" t="s">
        <v>163</v>
      </c>
      <c r="J53" s="113" t="s">
        <v>183</v>
      </c>
      <c r="K53" s="116">
        <v>2687951236</v>
      </c>
      <c r="L53" s="115" t="s">
        <v>1148</v>
      </c>
      <c r="M53" s="117">
        <v>1</v>
      </c>
      <c r="N53" s="115" t="s">
        <v>1151</v>
      </c>
      <c r="O53" s="115" t="s">
        <v>1148</v>
      </c>
      <c r="P53" s="79"/>
    </row>
    <row r="54" spans="1:16" s="7" customFormat="1" ht="24.75" customHeight="1" outlineLevel="1" x14ac:dyDescent="0.25">
      <c r="A54" s="144">
        <v>7</v>
      </c>
      <c r="B54" s="122" t="s">
        <v>2687</v>
      </c>
      <c r="C54" s="112" t="s">
        <v>2698</v>
      </c>
      <c r="D54" s="121" t="s">
        <v>2688</v>
      </c>
      <c r="E54" s="145">
        <v>41663</v>
      </c>
      <c r="F54" s="145">
        <v>42034</v>
      </c>
      <c r="G54" s="160">
        <f t="shared" si="3"/>
        <v>12.366666666666667</v>
      </c>
      <c r="H54" s="122" t="s">
        <v>2689</v>
      </c>
      <c r="I54" s="121" t="s">
        <v>163</v>
      </c>
      <c r="J54" s="121" t="s">
        <v>183</v>
      </c>
      <c r="K54" s="118">
        <v>65000000</v>
      </c>
      <c r="L54" s="115" t="s">
        <v>1148</v>
      </c>
      <c r="M54" s="117">
        <v>1</v>
      </c>
      <c r="N54" s="115" t="s">
        <v>1151</v>
      </c>
      <c r="O54" s="115" t="s">
        <v>1148</v>
      </c>
      <c r="P54" s="79"/>
    </row>
    <row r="55" spans="1:16" s="7" customFormat="1" ht="24.75" customHeight="1" outlineLevel="1" x14ac:dyDescent="0.25">
      <c r="A55" s="144">
        <v>8</v>
      </c>
      <c r="B55" s="111" t="s">
        <v>2687</v>
      </c>
      <c r="C55" s="112" t="s">
        <v>32</v>
      </c>
      <c r="D55" s="121" t="s">
        <v>2690</v>
      </c>
      <c r="E55" s="145">
        <v>42078</v>
      </c>
      <c r="F55" s="145">
        <v>42353</v>
      </c>
      <c r="G55" s="160">
        <f t="shared" si="3"/>
        <v>9.1666666666666661</v>
      </c>
      <c r="H55" s="122" t="s">
        <v>2689</v>
      </c>
      <c r="I55" s="121" t="s">
        <v>163</v>
      </c>
      <c r="J55" s="121" t="s">
        <v>183</v>
      </c>
      <c r="K55" s="118">
        <v>43000000</v>
      </c>
      <c r="L55" s="115" t="s">
        <v>1148</v>
      </c>
      <c r="M55" s="117">
        <v>1</v>
      </c>
      <c r="N55" s="115" t="s">
        <v>1151</v>
      </c>
      <c r="O55" s="115" t="s">
        <v>1148</v>
      </c>
      <c r="P55" s="79"/>
    </row>
    <row r="56" spans="1:16" s="7" customFormat="1" ht="24.75" customHeight="1" outlineLevel="1" x14ac:dyDescent="0.25">
      <c r="A56" s="144">
        <v>9</v>
      </c>
      <c r="B56" s="111" t="s">
        <v>2687</v>
      </c>
      <c r="C56" s="112" t="s">
        <v>32</v>
      </c>
      <c r="D56" s="121" t="s">
        <v>2691</v>
      </c>
      <c r="E56" s="145">
        <v>42436</v>
      </c>
      <c r="F56" s="145">
        <v>42673</v>
      </c>
      <c r="G56" s="160">
        <f t="shared" si="3"/>
        <v>7.9</v>
      </c>
      <c r="H56" s="122" t="s">
        <v>2689</v>
      </c>
      <c r="I56" s="121" t="s">
        <v>163</v>
      </c>
      <c r="J56" s="121" t="s">
        <v>183</v>
      </c>
      <c r="K56" s="123">
        <v>35000000</v>
      </c>
      <c r="L56" s="115" t="s">
        <v>1148</v>
      </c>
      <c r="M56" s="117">
        <v>1</v>
      </c>
      <c r="N56" s="115" t="s">
        <v>1151</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43897</v>
      </c>
      <c r="F114" s="145">
        <v>44196</v>
      </c>
      <c r="G114" s="160">
        <f>IF(AND(E114&lt;&gt;"",F114&lt;&gt;""),((F114-E114)/30),"")</f>
        <v>9.9666666666666668</v>
      </c>
      <c r="H114" s="122" t="s">
        <v>2694</v>
      </c>
      <c r="I114" s="121" t="s">
        <v>163</v>
      </c>
      <c r="J114" s="121" t="s">
        <v>183</v>
      </c>
      <c r="K114" s="123">
        <v>3383151736</v>
      </c>
      <c r="L114" s="100">
        <f>+IF(AND(K114&gt;0,O114="Ejecución"),(K114/877802)*Tabla28[[#This Row],[% participación]],IF(AND(K114&gt;0,O114&lt;&gt;"Ejecución"),"-",""))</f>
        <v>3854.1171425902426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18987296.219999999</v>
      </c>
      <c r="F185" s="92"/>
      <c r="G185" s="93"/>
      <c r="H185" s="88"/>
      <c r="I185" s="90" t="s">
        <v>2627</v>
      </c>
      <c r="J185" s="166">
        <f>+SUM(M179:M183)</f>
        <v>0.02</v>
      </c>
      <c r="K185" s="202" t="s">
        <v>2628</v>
      </c>
      <c r="L185" s="202"/>
      <c r="M185" s="94">
        <f>+J185*(SUM(K20:K35))</f>
        <v>12658197.48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1941</v>
      </c>
      <c r="F193" s="5"/>
      <c r="G193" s="5"/>
      <c r="H193" s="147" t="s">
        <v>2693</v>
      </c>
      <c r="J193" s="5"/>
      <c r="K193" s="127">
        <v>40931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2693</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HERNANDO MIER</cp:lastModifiedBy>
  <cp:lastPrinted>2020-12-29T16:54:37Z</cp:lastPrinted>
  <dcterms:created xsi:type="dcterms:W3CDTF">2020-10-14T21:57:42Z</dcterms:created>
  <dcterms:modified xsi:type="dcterms:W3CDTF">2020-12-29T22:41:29Z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