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NUEVAS AMAZONAS\LETICIA 6\"/>
    </mc:Choice>
  </mc:AlternateContent>
  <xr:revisionPtr revIDLastSave="0" documentId="8_{DCEDA382-BA0B-489A-BE74-B389D76FD68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<sst xmlns="http://schemas.openxmlformats.org/spreadsheetml/2006/main" count="3567" uniqueCount="2791">
  <si>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</si>
  <si>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</si>
  <si>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</si>
  <si>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</si>
  <si>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</si>
  <si>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</si>
  <si>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</si>
  <si>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</si>
  <si>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</si>
  <si>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</si>
  <si>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</si>
  <si>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</si>
  <si>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</si>
  <si>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</si>
  <si>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</si>
  <si>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</si>
  <si>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</si>
  <si>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</si>
  <si>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</si>
  <si>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</si>
  <si>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</si>
  <si>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</si>
  <si>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</si>
  <si>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</si>
  <si>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</si>
  <si>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</si>
  <si>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</si>
  <si>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</si>
  <si>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</si>
  <si>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</si>
  <si>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</si>
  <si>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</si>
  <si>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</si>
  <si>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</si>
  <si>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</si>
  <si>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</si>
  <si>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</si>
  <si>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</si>
  <si>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</si>
  <si>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</si>
  <si>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</si>
  <si>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</si>
  <si>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</si>
  <si>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</si>
  <si>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</si>
  <si>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</si>
  <si>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</si>
  <si>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</si>
  <si>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</si>
  <si>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</si>
  <si>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</si>
  <si>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</si>
  <si>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</si>
  <si>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</si>
  <si>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</si>
  <si>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</si>
  <si>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</si>
  <si>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</si>
  <si>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</si>
  <si>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</si>
  <si>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</si>
  <si>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</si>
  <si>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</si>
  <si>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</si>
  <si>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</si>
  <si>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</si>
  <si>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</si>
  <si>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</si>
  <si>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</si>
  <si>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</si>
  <si>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</si>
  <si>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</si>
  <si>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</si>
  <si>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</si>
  <si>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</si>
  <si>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</si>
  <si>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</si>
  <si>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</si>
  <si>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</si>
  <si>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</si>
  <si>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</si>
  <si>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</si>
  <si>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</si>
  <si>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</si>
  <si>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</si>
  <si>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</si>
  <si>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</si>
  <si>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</si>
  <si>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</si>
  <si>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</si>
  <si>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</si>
  <si>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</si>
  <si>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</si>
  <si>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</si>
  <si>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</si>
  <si>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</si>
  <si>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</si>
  <si>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</si>
  <si>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</si>
  <si>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</si>
  <si>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</si>
  <si>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</si>
  <si>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</si>
  <si>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</si>
  <si>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</si>
  <si>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</si>
  <si>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</si>
  <si>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</si>
  <si>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</si>
  <si>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</si>
  <si>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</si>
  <si>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</si>
  <si>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</si>
  <si>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</si>
  <si>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</si>
  <si>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</si>
  <si>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</si>
  <si>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</si>
  <si>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</si>
  <si>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</si>
  <si>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</si>
  <si>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</si>
  <si>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</si>
  <si>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</si>
  <si>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</si>
  <si>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</si>
  <si>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</si>
  <si>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</si>
  <si>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</si>
  <si>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</si>
  <si>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</si>
  <si>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</si>
  <si>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</si>
  <si>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</si>
  <si>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</si>
  <si>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</si>
  <si>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</si>
  <si>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</si>
  <si>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</si>
  <si>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</si>
  <si>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</si>
  <si>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</si>
  <si>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</si>
  <si>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</si>
  <si>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</si>
  <si>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</si>
  <si>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</si>
  <si>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</si>
  <si>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</si>
  <si>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</si>
  <si>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</si>
  <si>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</si>
  <si>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</si>
  <si>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</si>
  <si>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</si>
  <si>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</si>
  <si>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</si>
  <si>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</si>
  <si>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</si>
  <si>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</si>
  <si>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</si>
  <si>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</si>
  <si>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</si>
  <si>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</si>
  <si>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</si>
  <si>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</si>
  <si>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</si>
  <si>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</si>
  <si>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</si>
  <si>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</si>
  <si>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</si>
  <si>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</si>
  <si>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</si>
  <si>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</si>
  <si>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</si>
  <si>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</si>
  <si>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</si>
  <si>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</si>
  <si>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</si>
  <si>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</si>
  <si>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</si>
  <si>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</si>
  <si>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</si>
  <si>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</si>
  <si>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</si>
  <si>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</si>
  <si>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</si>
  <si>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</si>
  <si>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</si>
  <si>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</si>
  <si>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</si>
  <si>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</si>
  <si>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</si>
  <si>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</si>
  <si>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</si>
  <si>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</si>
  <si>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</si>
  <si>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</si>
  <si>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</si>
  <si>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</si>
  <si>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</si>
  <si>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</si>
  <si>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</si>
  <si>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</si>
  <si>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</si>
  <si>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</si>
  <si>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</si>
  <si>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</si>
  <si>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</si>
  <si>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</si>
  <si>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</si>
  <si>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</si>
  <si>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</si>
  <si>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</si>
  <si>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</si>
  <si>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</si>
  <si>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</si>
  <si>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</si>
  <si>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</si>
  <si>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</si>
  <si>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</si>
  <si>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</si>
  <si>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</si>
  <si>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</si>
  <si>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</si>
  <si>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</si>
  <si>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</si>
  <si>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</si>
  <si>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</si>
  <si>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</si>
  <si>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</si>
  <si>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</si>
  <si>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</si>
  <si>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</si>
  <si>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</si>
  <si>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</si>
  <si>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</si>
  <si>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</si>
  <si>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</si>
  <si>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</si>
  <si>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</si>
  <si>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</si>
  <si>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</si>
  <si>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</si>
  <si>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</si>
  <si>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</si>
  <si>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</si>
  <si>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</si>
  <si>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</si>
  <si>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</si>
  <si>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</si>
  <si>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</si>
  <si>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</si>
  <si>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</si>
  <si>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</si>
  <si>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</si>
  <si>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</si>
  <si>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</si>
  <si>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</si>
  <si>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</si>
  <si>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</si>
  <si>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</si>
  <si>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</si>
  <si>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</si>
  <si>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</si>
  <si>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</si>
  <si>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</si>
  <si>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</si>
  <si>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</si>
  <si>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</si>
  <si>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</si>
  <si>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</si>
  <si>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</si>
  <si>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</si>
  <si>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</si>
  <si>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</si>
  <si>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</si>
  <si>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</si>
  <si>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</si>
  <si>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</si>
  <si>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</si>
  <si>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</si>
  <si>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</si>
  <si>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</si>
  <si>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</si>
  <si>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</si>
  <si>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</si>
  <si>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</si>
  <si>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</si>
  <si>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</si>
  <si>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</si>
  <si>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</si>
  <si>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</si>
  <si>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</si>
  <si>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</si>
  <si>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</si>
  <si>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</si>
  <si>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</si>
  <si>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</si>
  <si>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</si>
  <si>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</si>
  <si>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</si>
  <si>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</si>
  <si>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</si>
  <si>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</si>
  <si>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</si>
  <si>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</si>
  <si>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</si>
  <si>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</si>
  <si>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</si>
  <si>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</si>
  <si>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</si>
  <si>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</si>
  <si>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</si>
  <si>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</si>
  <si>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</si>
  <si>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</si>
  <si>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</si>
  <si>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</si>
  <si>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</si>
  <si>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</si>
  <si>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</si>
  <si>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</si>
  <si>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</si>
  <si>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</si>
  <si>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</si>
  <si>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</si>
  <si>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</si>
  <si>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</si>
  <si>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</si>
  <si>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</si>
  <si>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</si>
  <si>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</si>
  <si>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</si>
  <si>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</si>
  <si>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</si>
  <si>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</si>
  <si>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</si>
  <si>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</si>
  <si>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</si>
  <si>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</si>
  <si>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</si>
  <si>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</si>
  <si>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</si>
  <si>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</si>
  <si>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</si>
  <si>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</si>
  <si>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</si>
  <si>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</si>
  <si>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</si>
  <si>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</si>
  <si>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</si>
  <si>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</si>
  <si>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</si>
  <si>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</si>
  <si>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</si>
  <si>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</si>
  <si>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</si>
  <si>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</si>
  <si>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</si>
  <si>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</si>
  <si>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</si>
  <si>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</si>
  <si>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</si>
  <si>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</si>
  <si>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</si>
  <si>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</si>
  <si>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</si>
  <si>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</si>
  <si>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</si>
  <si>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</si>
  <si>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</si>
  <si>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</si>
  <si>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</si>
  <si>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</si>
  <si>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</si>
  <si>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</si>
  <si>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</si>
  <si>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</si>
  <si>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</si>
  <si>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</si>
  <si>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</si>
  <si>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</si>
  <si>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</si>
  <si>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</si>
  <si>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</si>
  <si>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</si>
  <si>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</si>
  <si>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</si>
  <si>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</si>
  <si>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</si>
  <si>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</si>
  <si>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</si>
  <si>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</si>
  <si>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</si>
  <si>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</si>
  <si>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</si>
  <si>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</si>
  <si>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</si>
  <si>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</si>
  <si>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</si>
  <si>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</si>
  <si>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</si>
  <si>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</si>
  <si>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</si>
  <si>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</si>
  <si>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</si>
  <si>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</si>
  <si>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</si>
  <si>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</si>
  <si>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</si>
  <si>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</si>
  <si>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</si>
  <si>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</si>
  <si>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</si>
  <si>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</si>
  <si>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</si>
  <si>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</si>
  <si>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</si>
  <si>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</si>
  <si>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</si>
  <si>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</si>
  <si>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</si>
  <si>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</si>
  <si>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</si>
  <si>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</si>
  <si>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</si>
  <si>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</si>
  <si>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</si>
  <si>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</si>
  <si>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</si>
  <si>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</si>
  <si>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</si>
  <si>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</si>
  <si>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</si>
  <si>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</si>
  <si>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</si>
  <si>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</si>
  <si>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</si>
  <si>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</si>
  <si>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</si>
  <si>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</si>
  <si>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</si>
  <si>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</si>
  <si>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</si>
  <si>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</si>
  <si>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</si>
  <si>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</si>
  <si>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</si>
  <si>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</si>
  <si>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</si>
  <si>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</si>
  <si>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</si>
  <si>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</si>
  <si>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</si>
  <si>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</si>
  <si>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</si>
  <si>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</si>
  <si>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</si>
  <si>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</si>
  <si>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</si>
  <si>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</si>
  <si>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</si>
  <si>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</si>
  <si>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</si>
  <si>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</si>
  <si>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</si>
  <si>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</si>
  <si>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</si>
  <si>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</si>
  <si>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</si>
  <si>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</si>
  <si>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</si>
  <si>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</si>
  <si>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</si>
  <si>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</si>
  <si>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</si>
  <si>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</si>
  <si>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</si>
  <si>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</si>
  <si>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</si>
  <si>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</si>
  <si>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</si>
  <si>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</si>
  <si>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</si>
  <si>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</si>
  <si>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</si>
  <si>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</si>
  <si>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</si>
  <si>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</si>
  <si>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</si>
  <si>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</si>
  <si>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</si>
  <si>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</si>
  <si>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</si>
  <si>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</si>
  <si>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</si>
  <si>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</si>
  <si>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</si>
  <si>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</si>
  <si>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</si>
  <si>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</si>
  <si>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</si>
  <si>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</si>
  <si>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</si>
  <si>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</si>
  <si>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</si>
  <si>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</si>
  <si>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</si>
  <si>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</si>
  <si>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</si>
  <si>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</si>
  <si>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</si>
  <si>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</si>
  <si>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</si>
  <si>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</si>
  <si>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</si>
  <si>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</si>
  <si>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</si>
  <si>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</si>
  <si>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</si>
  <si>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</si>
  <si>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</si>
  <si>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</si>
  <si>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</si>
  <si>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</si>
  <si>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</si>
  <si>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</si>
  <si>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</si>
  <si>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</si>
  <si>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</si>
  <si>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</si>
  <si>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</si>
  <si>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</si>
  <si>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</si>
  <si>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</si>
  <si>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</si>
  <si>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</si>
  <si>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</si>
  <si>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</si>
  <si>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</si>
  <si>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</si>
  <si>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</si>
  <si>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</si>
  <si>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</si>
  <si>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</si>
  <si>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</si>
  <si>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</si>
  <si>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</si>
  <si>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</si>
  <si>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</si>
  <si>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</si>
  <si>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</si>
  <si>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</si>
  <si>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</si>
  <si>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</si>
  <si>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</si>
  <si>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</si>
  <si>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</si>
  <si>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</si>
  <si>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</si>
  <si>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</si>
  <si>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</si>
  <si>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</si>
  <si>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</si>
  <si>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</si>
  <si>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</si>
  <si>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</si>
  <si>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</si>
  <si>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</si>
  <si>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</si>
  <si>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</si>
  <si>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</si>
  <si>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</si>
  <si>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</si>
  <si>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</si>
  <si>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</si>
  <si>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</si>
  <si>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</si>
  <si>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</si>
  <si>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</si>
  <si>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</si>
  <si>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</si>
  <si>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</si>
  <si>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</si>
  <si>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</si>
  <si>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</si>
  <si>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</si>
  <si>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</si>
  <si>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</si>
  <si>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</si>
  <si>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</si>
  <si>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</si>
  <si>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</si>
  <si>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</si>
  <si>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</si>
  <si>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</si>
  <si>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</si>
  <si>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</si>
  <si>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</si>
  <si>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</si>
  <si>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</si>
  <si>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</si>
  <si>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</si>
  <si>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</si>
  <si>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</si>
  <si>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</si>
  <si>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</si>
  <si>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</si>
  <si>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</si>
  <si>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</si>
  <si>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</si>
  <si>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</si>
  <si>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</si>
  <si>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</si>
  <si>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</si>
  <si>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</si>
  <si>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</si>
  <si>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</si>
  <si>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</si>
  <si>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</si>
  <si>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</si>
  <si>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</si>
  <si>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</si>
  <si>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</si>
  <si>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</si>
  <si>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</si>
  <si>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</si>
  <si>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</si>
  <si>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</si>
  <si>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</si>
  <si>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</si>
  <si>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</si>
  <si>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</si>
  <si>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</si>
  <si>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</si>
  <si>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</si>
  <si>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</si>
  <si>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</si>
  <si>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</si>
  <si>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</si>
  <si>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</si>
  <si>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</si>
  <si>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</si>
  <si>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</si>
  <si>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</si>
  <si>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</si>
  <si>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</si>
  <si>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</si>
  <si>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</si>
  <si>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</si>
  <si>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</si>
  <si>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</si>
  <si>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</si>
  <si>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</si>
  <si>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</si>
  <si>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</si>
  <si>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</si>
  <si>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</si>
  <si>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</si>
  <si>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</si>
  <si>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</si>
  <si>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</si>
  <si>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</si>
  <si>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</si>
  <si>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</si>
  <si>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</si>
  <si>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</si>
  <si>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</si>
  <si>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</si>
  <si>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</si>
  <si>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</si>
  <si>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</si>
  <si>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</si>
  <si>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</si>
  <si>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</si>
  <si>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</si>
  <si>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</si>
  <si>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</si>
  <si>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</si>
  <si>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</si>
  <si>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</si>
  <si>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</si>
  <si>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</si>
  <si>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</si>
  <si>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</si>
  <si>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</si>
  <si>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</si>
  <si>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</si>
  <si>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</si>
  <si>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</si>
  <si>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</si>
  <si>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</si>
  <si>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</si>
  <si>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</si>
  <si>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</si>
  <si>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</si>
  <si>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</si>
  <si>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</si>
  <si>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</si>
  <si>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</si>
  <si>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</si>
  <si>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</si>
  <si>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</si>
  <si>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</si>
  <si>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</si>
  <si>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</si>
  <si>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</si>
  <si>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</si>
  <si>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</si>
  <si>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</si>
  <si>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</si>
  <si>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</si>
  <si>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</si>
  <si>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</si>
  <si>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</si>
  <si>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</si>
  <si>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</si>
  <si>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</si>
  <si>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</si>
  <si>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</si>
  <si>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</si>
  <si>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</si>
  <si>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</si>
  <si>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</si>
  <si>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</si>
  <si>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</si>
  <si>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</si>
  <si>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</si>
  <si>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</si>
  <si>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</si>
  <si>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</si>
  <si>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</si>
  <si>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</si>
  <si>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</si>
  <si>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</si>
  <si>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</si>
  <si>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</si>
  <si>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</si>
  <si>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</si>
  <si>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</si>
  <si>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</si>
  <si>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</si>
  <si>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</si>
  <si>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</si>
  <si>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</si>
  <si>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</si>
  <si>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</si>
  <si>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</si>
  <si>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</si>
  <si>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</si>
  <si>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</si>
  <si>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</si>
  <si>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</si>
  <si>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</si>
  <si>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</si>
  <si>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</si>
  <si>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</si>
  <si>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</si>
  <si>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</si>
  <si>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</si>
  <si>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</si>
  <si>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</si>
  <si>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</si>
  <si>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</si>
  <si>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</si>
  <si>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</si>
  <si>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</si>
  <si>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</si>
  <si>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</si>
  <si>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</si>
  <si>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</si>
  <si>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</si>
  <si>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</si>
  <si>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</si>
  <si>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</si>
  <si>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</si>
  <si>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</si>
  <si>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</si>
  <si>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</si>
  <si>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</si>
  <si>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</si>
  <si>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</si>
  <si>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</si>
  <si>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</si>
  <si>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</si>
  <si>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</si>
  <si>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</si>
  <si>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</si>
  <si>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</si>
  <si>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</si>
  <si>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</si>
  <si>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</si>
  <si>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</si>
  <si>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</si>
  <si>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</si>
  <si>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</si>
  <si>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</si>
  <si>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</si>
  <si>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</si>
  <si>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</si>
  <si>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</si>
  <si>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</si>
  <si>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</si>
  <si>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</si>
  <si>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</si>
  <si>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</si>
  <si>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</si>
  <si>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</si>
  <si>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</si>
  <si>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</si>
  <si>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</si>
  <si>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</si>
  <si>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</si>
  <si>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</si>
  <si>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</si>
  <si>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</si>
  <si>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</si>
  <si>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</si>
  <si>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</si>
  <si>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</si>
  <si>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</si>
  <si>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</si>
  <si>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</si>
  <si>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</si>
  <si>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</si>
  <si>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</si>
  <si>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</si>
  <si>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</si>
  <si>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</si>
  <si>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</si>
  <si>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</si>
  <si>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</si>
  <si>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</si>
  <si>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</si>
  <si>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</si>
  <si>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</si>
  <si>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</si>
  <si>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</si>
  <si>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</si>
  <si>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</si>
  <si>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</si>
  <si>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</si>
  <si>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</si>
  <si>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</si>
  <si>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</si>
  <si>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</si>
  <si>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</si>
  <si>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</si>
  <si>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</si>
  <si>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</si>
  <si>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</si>
  <si>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</si>
  <si>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</si>
  <si>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</si>
  <si>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</si>
  <si>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</si>
  <si>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</si>
  <si>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</si>
  <si>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</si>
  <si>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</si>
  <si>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</si>
  <si>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</si>
  <si>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</si>
  <si>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</si>
  <si>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</si>
  <si>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</si>
  <si>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</si>
  <si>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</si>
  <si>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</si>
  <si>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</si>
  <si>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</si>
  <si>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</si>
  <si>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</si>
  <si>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</si>
  <si>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</si>
  <si>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</si>
  <si>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</si>
  <si>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</si>
  <si>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</si>
  <si>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</si>
  <si>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</si>
  <si>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</si>
  <si>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</si>
  <si>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</si>
  <si>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</si>
  <si>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</si>
  <si>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</si>
  <si>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</si>
  <si>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</si>
  <si>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</si>
  <si>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</si>
  <si>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</si>
  <si>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</si>
  <si>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</si>
  <si>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</si>
  <si>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</si>
  <si>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</si>
  <si>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</si>
  <si>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</si>
  <si>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</si>
  <si>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</si>
  <si>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</si>
  <si>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</si>
  <si>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</si>
  <si>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</si>
  <si>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</si>
  <si>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</si>
  <si>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</si>
  <si>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</si>
  <si>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</si>
  <si>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</si>
  <si>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</si>
  <si>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</si>
  <si>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</si>
  <si>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</si>
  <si>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</si>
  <si>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</si>
  <si>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</si>
  <si>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</si>
  <si>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</si>
  <si>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</si>
  <si>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</si>
  <si>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</si>
  <si>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</si>
  <si>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</si>
  <si>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</si>
  <si>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</si>
  <si>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</si>
  <si>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</si>
  <si>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</si>
  <si>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</si>
  <si>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</si>
  <si>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</si>
  <si>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</si>
  <si>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</si>
  <si>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</si>
  <si>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</si>
  <si>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</si>
  <si>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</si>
  <si>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</si>
  <si>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</si>
  <si>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</si>
  <si>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</si>
  <si>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</si>
  <si>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</si>
  <si>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</si>
  <si>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</si>
  <si>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</si>
  <si>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</si>
  <si>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</si>
  <si>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</si>
  <si>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</si>
  <si>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</si>
  <si>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</si>
  <si>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</si>
  <si>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</si>
  <si>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</si>
  <si>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</si>
  <si>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</si>
  <si>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</si>
  <si>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</si>
  <si>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</si>
  <si>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</si>
  <si>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</si>
  <si>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</si>
  <si>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</si>
  <si>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</si>
  <si>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</si>
  <si>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</si>
  <si>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</si>
  <si>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</si>
  <si>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</si>
  <si>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</si>
  <si>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</si>
  <si>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</si>
  <si>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</si>
  <si>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</si>
  <si>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</si>
  <si>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</si>
  <si>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</si>
  <si>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</si>
  <si>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</si>
  <si>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</si>
  <si>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</si>
  <si>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</si>
  <si>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</si>
  <si>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</si>
  <si>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</si>
  <si>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</si>
  <si>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</si>
  <si>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</si>
  <si>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</si>
  <si>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</si>
  <si>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</si>
  <si>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</si>
  <si>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</si>
  <si>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</si>
  <si>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</si>
  <si>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</si>
  <si>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</si>
  <si>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</si>
  <si>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</si>
  <si>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</si>
  <si>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</si>
  <si>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</si>
  <si>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</si>
  <si>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</si>
  <si>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</si>
  <si>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</si>
  <si>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</si>
  <si>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</si>
  <si>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</si>
  <si>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</si>
  <si>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</si>
  <si>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</si>
  <si>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</si>
  <si>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</si>
  <si>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</si>
  <si>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</si>
  <si>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</si>
  <si>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</si>
  <si>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</si>
  <si>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</si>
  <si>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</si>
  <si>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</si>
  <si>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</si>
  <si>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</si>
  <si>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</si>
  <si>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</si>
  <si>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</si>
  <si>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</si>
  <si>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</si>
  <si>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</si>
  <si>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</si>
  <si>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</si>
  <si>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</si>
  <si>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</si>
  <si>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</si>
  <si>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</si>
  <si>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</si>
  <si>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</si>
  <si>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</si>
  <si>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</si>
  <si>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</si>
  <si>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</si>
  <si>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</si>
  <si>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</si>
  <si>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</si>
  <si>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</si>
  <si>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</si>
  <si>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</si>
  <si>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</si>
  <si>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</si>
  <si>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</si>
  <si>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</si>
  <si>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</si>
  <si>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</si>
  <si>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</si>
  <si>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</si>
  <si>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</si>
  <si>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</si>
  <si>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</si>
  <si>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</si>
  <si>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</si>
  <si>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</si>
  <si>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</si>
  <si>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</si>
  <si>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</si>
  <si>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</si>
  <si>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</si>
  <si>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</si>
  <si>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</si>
  <si>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</si>
  <si>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</si>
  <si>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</si>
  <si>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</si>
  <si>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</si>
  <si>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</si>
  <si>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</si>
  <si>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</si>
  <si>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</si>
  <si>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</si>
  <si>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</si>
  <si>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</si>
  <si>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</si>
  <si>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</si>
  <si>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</si>
  <si>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</si>
  <si>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</si>
  <si>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</si>
  <si>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</si>
  <si>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</si>
  <si>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</si>
  <si>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</si>
  <si>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</si>
  <si>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</si>
  <si>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</si>
  <si>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</si>
  <si>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</si>
  <si>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</si>
  <si>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</si>
  <si>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</si>
  <si>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</si>
  <si>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</si>
  <si>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</si>
  <si>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</si>
  <si>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</si>
  <si>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</si>
  <si>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</si>
  <si>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</si>
  <si>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</si>
  <si>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</si>
  <si>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</si>
  <si>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</si>
  <si>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</si>
  <si>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</si>
  <si>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</si>
  <si>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</si>
  <si>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</si>
  <si>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</si>
  <si>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</si>
  <si>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</si>
  <si>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</si>
  <si>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</si>
  <si>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</si>
  <si>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</si>
  <si>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</si>
  <si>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</si>
  <si>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</si>
  <si>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</si>
  <si>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</si>
  <si>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</si>
  <si>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</si>
  <si>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</si>
  <si>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</si>
  <si>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</si>
  <si>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</si>
  <si>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</si>
  <si>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</si>
  <si>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</si>
  <si>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</si>
  <si>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</si>
  <si>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</si>
  <si>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</si>
  <si>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</si>
  <si>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</si>
  <si>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</si>
  <si>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</si>
  <si>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</si>
  <si>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</si>
  <si>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</si>
  <si>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</si>
  <si>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</si>
  <si>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</si>
  <si>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</si>
  <si>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</si>
  <si>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</si>
  <si>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</si>
  <si>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</si>
  <si>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</si>
  <si>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</si>
  <si>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</si>
  <si>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</si>
  <si>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</si>
  <si>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</si>
  <si>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</si>
  <si>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</si>
  <si>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</si>
  <si>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</si>
  <si>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</si>
  <si>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</si>
  <si>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</si>
  <si>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</si>
  <si>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</si>
  <si>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</si>
  <si>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</si>
  <si>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</si>
  <si>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</si>
  <si>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</si>
  <si>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</si>
  <si>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</si>
  <si>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</si>
  <si>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</si>
  <si>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</si>
  <si>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</si>
  <si>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</si>
  <si>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</si>
  <si>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</si>
  <si>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</si>
  <si>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</si>
  <si>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</si>
  <si>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</si>
  <si>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</si>
  <si>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</si>
  <si>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</si>
  <si>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</si>
  <si>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</si>
  <si>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</si>
  <si>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</si>
  <si>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</si>
  <si>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</si>
  <si>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</si>
  <si>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</si>
  <si>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</si>
  <si>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</si>
  <si>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</si>
  <si>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</si>
  <si>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</si>
  <si>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</si>
  <si>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</si>
  <si>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</si>
  <si>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</si>
  <si>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</si>
  <si>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</si>
  <si>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</si>
  <si>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</si>
  <si>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</si>
  <si>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</si>
  <si>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</si>
  <si>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</si>
  <si>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</si>
  <si>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</si>
  <si>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</si>
  <si>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</si>
  <si>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</si>
  <si>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</si>
  <si>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</si>
  <si>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</si>
  <si>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</si>
  <si>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</si>
  <si>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</si>
  <si>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</si>
  <si>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</si>
  <si>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</si>
  <si>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</si>
  <si>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</si>
  <si>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</si>
  <si>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</si>
  <si>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</si>
  <si>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</si>
  <si>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</si>
  <si>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</si>
  <si>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</si>
  <si>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</si>
  <si>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</si>
  <si>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</si>
  <si>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</si>
  <si>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</si>
  <si>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</si>
  <si>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</si>
  <si>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</si>
  <si>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</si>
  <si>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</si>
  <si>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</si>
  <si>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</si>
  <si>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</si>
  <si>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</si>
  <si>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</si>
  <si>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</si>
  <si>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</si>
  <si>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</si>
  <si>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</si>
  <si>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</si>
  <si>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</si>
  <si>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</si>
  <si>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</si>
  <si>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</si>
  <si>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</si>
  <si>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</si>
  <si>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</si>
  <si>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</si>
  <si>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</si>
  <si>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</si>
  <si>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</si>
  <si>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</si>
  <si>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</si>
  <si>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</si>
  <si>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</si>
  <si>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</si>
  <si>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</si>
  <si>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</si>
  <si>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</si>
  <si>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</si>
  <si>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</si>
  <si>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</si>
  <si>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</si>
  <si>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</si>
  <si>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</si>
  <si>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</si>
  <si>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</si>
  <si>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</si>
  <si>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</si>
  <si>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</si>
  <si>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</si>
  <si>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</si>
  <si>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</si>
  <si>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</si>
  <si>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</si>
  <si>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</si>
  <si>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</si>
  <si>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</si>
  <si>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</si>
  <si>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</si>
  <si>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</si>
  <si>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</si>
  <si>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</si>
  <si>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</si>
  <si>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</si>
  <si>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</si>
  <si>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</si>
  <si>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</si>
  <si>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</si>
  <si>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</si>
  <si>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</si>
  <si>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</si>
  <si>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</si>
  <si>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</si>
  <si>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</si>
  <si>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</si>
  <si>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</si>
  <si>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</si>
  <si>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</si>
  <si>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</si>
  <si>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</si>
  <si>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</si>
  <si>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</si>
  <si>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</si>
  <si>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</si>
  <si>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</si>
  <si>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</si>
  <si>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</si>
  <si>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</si>
  <si>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</si>
  <si>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</si>
  <si>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</si>
  <si>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</si>
  <si>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</si>
  <si>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</si>
  <si>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</si>
  <si>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</si>
  <si>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</si>
  <si>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</si>
  <si>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</si>
  <si>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</si>
  <si>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</si>
  <si>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</si>
  <si>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</si>
  <si>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</si>
  <si>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</si>
  <si>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</si>
  <si>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</si>
  <si>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</si>
  <si>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</si>
  <si>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</si>
  <si>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</si>
  <si>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</si>
  <si>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</si>
  <si>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</si>
  <si>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</si>
  <si>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</si>
  <si>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</si>
  <si>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</si>
  <si>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</si>
  <si>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</si>
  <si>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</si>
  <si>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</si>
  <si>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</si>
  <si>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</si>
  <si>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</si>
  <si>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</si>
  <si>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</si>
  <si>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</si>
  <si>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</si>
  <si>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</si>
  <si>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</si>
  <si>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</si>
  <si>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</si>
  <si>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</si>
  <si>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</si>
  <si>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</si>
  <si>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</si>
  <si>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</si>
  <si>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</si>
  <si>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</si>
  <si>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</si>
  <si>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</si>
  <si>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</si>
  <si>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</si>
  <si>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</si>
  <si>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</si>
  <si>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</si>
  <si>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</si>
  <si>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</si>
  <si>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</si>
  <si>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</si>
  <si>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</si>
  <si>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</si>
  <si>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</si>
  <si>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</si>
  <si>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</si>
  <si>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</si>
  <si>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</si>
  <si>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</si>
  <si>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</si>
  <si>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</si>
  <si>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</si>
  <si>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</si>
  <si>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</si>
  <si>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</si>
  <si>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</si>
  <si>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</si>
  <si>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</si>
  <si>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</si>
  <si>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</si>
  <si>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</si>
  <si>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</si>
  <si>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</si>
  <si>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</si>
  <si>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</si>
  <si>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</si>
  <si>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</si>
  <si>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</si>
  <si>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</si>
  <si>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</si>
  <si>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</si>
  <si>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</si>
  <si>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</si>
  <si>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</si>
  <si>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</si>
  <si>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</si>
  <si>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</si>
  <si>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</si>
  <si>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</si>
  <si>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</si>
  <si>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</si>
  <si>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</si>
  <si>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</si>
  <si>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</si>
  <si>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</si>
  <si>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</si>
  <si>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</si>
  <si>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</si>
  <si>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</si>
  <si>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</si>
  <si>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</si>
  <si>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</si>
  <si>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</si>
  <si>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</si>
  <si>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</si>
  <si>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</si>
  <si>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</si>
  <si>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</si>
  <si>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</si>
  <si>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</si>
  <si>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</si>
  <si>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</si>
  <si>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</si>
  <si>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</si>
  <si>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</si>
  <si>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</si>
  <si>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</si>
  <si>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</si>
  <si>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</si>
  <si>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</si>
  <si>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</si>
  <si>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</si>
  <si>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</si>
  <si>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</si>
  <si>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</si>
  <si>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</si>
  <si>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</si>
  <si>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</si>
  <si>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</si>
  <si>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</si>
  <si>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</si>
  <si>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</si>
  <si>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</si>
  <si>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</si>
  <si>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</si>
  <si>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</si>
  <si>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</si>
  <si>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</si>
  <si>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</si>
  <si>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</si>
  <si>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</si>
  <si>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</si>
  <si>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</si>
  <si>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</si>
  <si>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</si>
  <si>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</si>
  <si>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</si>
  <si>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</si>
  <si>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</si>
  <si>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</si>
  <si>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</si>
  <si>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</si>
  <si>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</si>
  <si>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</si>
  <si>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</si>
  <si>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</si>
  <si>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</si>
  <si>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</si>
  <si>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</si>
  <si>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</si>
  <si>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</si>
  <si>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</si>
  <si>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</si>
  <si>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</si>
  <si>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</si>
  <si>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</si>
  <si>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</si>
  <si>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</si>
  <si>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</si>
  <si>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</si>
  <si>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</si>
  <si>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</si>
  <si>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</si>
  <si>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</si>
  <si>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</si>
  <si>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</si>
  <si>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</si>
  <si>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</si>
  <si>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</si>
  <si>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</si>
  <si>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</si>
  <si>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</si>
  <si>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</si>
  <si>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</si>
  <si>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</si>
  <si>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</si>
  <si>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</si>
  <si>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</si>
  <si>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</si>
  <si>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</si>
  <si>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</si>
  <si>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</si>
  <si>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</si>
  <si>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</si>
  <si>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</si>
  <si>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</si>
  <si>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</si>
  <si>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</si>
  <si>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</si>
  <si>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</si>
  <si>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</si>
  <si>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</si>
  <si>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</si>
  <si>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</si>
  <si>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</si>
  <si>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</si>
  <si>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</si>
  <si>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</si>
  <si>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</si>
  <si>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</si>
  <si>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</si>
  <si>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</si>
  <si>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</si>
  <si>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</si>
  <si>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</si>
  <si>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</si>
  <si>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</si>
  <si>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</si>
  <si>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</si>
  <si>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</si>
  <si>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</si>
  <si>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</si>
  <si>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</si>
  <si>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</si>
  <si>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</si>
  <si>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</si>
  <si>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</si>
  <si>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</si>
  <si>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</si>
  <si>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</si>
  <si>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</si>
  <si>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</si>
  <si>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</si>
  <si>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</si>
  <si>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</si>
  <si>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</si>
  <si>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</si>
  <si>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</si>
  <si>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</si>
  <si>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</si>
  <si>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</si>
  <si>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</si>
  <si>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</si>
  <si>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</si>
  <si>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</si>
  <si>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</si>
  <si>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</si>
  <si>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</si>
  <si>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</si>
  <si>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</si>
  <si>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</si>
  <si>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</si>
  <si>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</si>
  <si>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</si>
  <si>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</si>
  <si>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</si>
  <si>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</si>
  <si>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</si>
  <si>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</si>
  <si>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</si>
  <si>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</si>
  <si>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</si>
  <si>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</si>
  <si>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</si>
  <si>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</si>
  <si>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</si>
  <si>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</si>
  <si>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</si>
  <si>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</si>
  <si>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</si>
  <si>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</si>
  <si>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</si>
  <si>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</si>
  <si>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</si>
  <si>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</si>
  <si>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</si>
  <si>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</si>
  <si>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</si>
  <si>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</si>
  <si>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</si>
  <si>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</si>
  <si>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</si>
  <si>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</si>
  <si>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</si>
  <si>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</si>
  <si>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</si>
  <si>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</si>
  <si>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</si>
  <si>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</si>
  <si>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</si>
  <si>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</si>
  <si>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</si>
  <si>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</si>
  <si>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</si>
  <si>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</si>
  <si>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</si>
  <si>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</si>
  <si>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</si>
  <si>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</si>
  <si>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</si>
  <si>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</si>
  <si>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</si>
  <si>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</si>
  <si>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</si>
  <si>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</si>
  <si>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</si>
  <si>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</si>
  <si>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</si>
  <si>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</si>
  <si>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</si>
  <si>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</si>
  <si>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</si>
  <si>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</si>
  <si>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</si>
  <si>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</si>
  <si>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</si>
  <si>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</si>
  <si>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</si>
  <si>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</si>
  <si>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</si>
  <si>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</si>
  <si>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</si>
  <si>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</si>
  <si>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</si>
  <si>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</si>
  <si>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</si>
  <si>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</si>
  <si>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</si>
  <si>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</si>
  <si>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</si>
  <si>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</si>
  <si>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</si>
  <si>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</si>
  <si>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</si>
  <si>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</si>
  <si>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</si>
  <si>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</si>
  <si>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</si>
  <si>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</si>
  <si>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</si>
  <si>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</si>
  <si>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</si>
  <si>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</si>
  <si>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</si>
  <si>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</si>
  <si>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</si>
  <si>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</si>
  <si>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</si>
  <si>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</si>
  <si>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</si>
  <si>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</si>
  <si>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</si>
  <si>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</si>
  <si>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</si>
  <si>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</si>
  <si>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</si>
  <si>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</si>
  <si>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</si>
  <si>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</si>
  <si>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</si>
  <si>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</si>
  <si>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</si>
  <si>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</si>
  <si>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</si>
  <si>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</si>
  <si>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</si>
  <si>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</si>
  <si>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</si>
  <si>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</si>
  <si>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</si>
  <si>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</si>
  <si>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</si>
  <si>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</si>
  <si>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</si>
  <si>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</si>
  <si>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</si>
  <si>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</si>
  <si>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</si>
  <si>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</si>
  <si>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</si>
  <si>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</si>
  <si>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</si>
  <si>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</si>
  <si>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</si>
  <si>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</si>
  <si>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</si>
  <si>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</si>
  <si>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</si>
  <si>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</si>
  <si>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</si>
  <si>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</si>
  <si>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</si>
  <si>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</si>
  <si>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</si>
  <si>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</si>
  <si>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</si>
  <si>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</si>
  <si>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</si>
  <si>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</si>
  <si>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</si>
  <si>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</si>
  <si>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</si>
  <si>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</si>
  <si>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</si>
  <si>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</si>
  <si>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</si>
  <si>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</si>
  <si>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</si>
  <si>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</si>
  <si>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</si>
  <si>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</si>
  <si>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</si>
  <si>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</si>
  <si>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</si>
  <si>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</si>
  <si>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</si>
  <si>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</si>
  <si>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</si>
  <si>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</si>
  <si>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</si>
  <si>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</si>
  <si>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</si>
  <si>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</si>
  <si>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</si>
  <si>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</si>
  <si>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</si>
  <si>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</si>
  <si>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</si>
  <si>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</si>
  <si>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</si>
  <si>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</si>
  <si>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</si>
  <si>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</si>
  <si>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</si>
  <si>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</si>
  <si>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</si>
  <si>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</si>
  <si>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</si>
  <si>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</si>
  <si>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</si>
  <si>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</si>
  <si>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</si>
  <si>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</si>
  <si>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</si>
  <si>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</si>
  <si>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</si>
  <si>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</si>
  <si>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</si>
  <si>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</si>
  <si>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</si>
  <si>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</si>
  <si>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</si>
  <si>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</si>
  <si>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</si>
  <si>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</si>
  <si>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</si>
  <si>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</si>
  <si>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</si>
  <si>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</si>
  <si>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</si>
  <si>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</si>
  <si>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</si>
  <si>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</si>
  <si>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</si>
  <si>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</si>
  <si>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</si>
  <si>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</si>
  <si>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</si>
  <si>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</si>
  <si>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</si>
  <si>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</si>
  <si>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</si>
  <si>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</si>
  <si>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</si>
  <si>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</si>
  <si>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</si>
  <si>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</si>
  <si>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</si>
  <si>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</si>
  <si>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</si>
  <si>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</si>
  <si>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</si>
  <si>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</si>
  <si>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</si>
  <si>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</si>
  <si>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</si>
  <si>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</si>
  <si>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</si>
  <si>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</si>
  <si>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</si>
  <si>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</si>
  <si>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</si>
  <si>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</si>
  <si>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</si>
  <si>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</si>
  <si>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</si>
  <si>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</si>
  <si>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</si>
  <si>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</si>
  <si>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</si>
  <si>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</si>
  <si>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</si>
  <si>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</si>
  <si>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</si>
  <si>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</si>
  <si>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</si>
  <si>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</si>
  <si>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</si>
  <si>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</si>
  <si>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</si>
  <si>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</si>
  <si>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</si>
  <si>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</si>
  <si>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</si>
  <si>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</si>
  <si>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</si>
  <si>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</si>
  <si>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</si>
  <si>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</si>
  <si>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</si>
  <si>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</si>
  <si>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</si>
  <si>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</si>
  <si>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</si>
  <si>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</si>
  <si>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</si>
  <si>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</si>
  <si>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</si>
  <si>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</si>
  <si>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</si>
  <si>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</si>
  <si>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</si>
  <si>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</si>
  <si>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</si>
  <si>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</si>
  <si>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</si>
  <si>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</si>
  <si>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</si>
  <si>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</si>
  <si>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</si>
  <si>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</si>
  <si>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</si>
  <si>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</si>
  <si>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</si>
  <si>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</si>
  <si>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</si>
  <si>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</si>
  <si>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</si>
  <si>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</si>
  <si>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</si>
  <si>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</si>
  <si>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</si>
  <si>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</si>
  <si>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</si>
  <si>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</si>
  <si>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</si>
  <si>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</si>
  <si>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</si>
  <si>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</si>
  <si>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</si>
  <si>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</si>
  <si>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</si>
  <si>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</si>
  <si>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</si>
  <si>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</si>
  <si>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</si>
  <si>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</si>
  <si>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</si>
  <si>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</si>
  <si>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</si>
  <si>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</si>
  <si>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</si>
  <si>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</si>
  <si>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</si>
  <si>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</si>
  <si>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</si>
  <si>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</si>
  <si>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</si>
  <si>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</si>
  <si>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</si>
  <si>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</si>
  <si>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</si>
  <si>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</si>
  <si>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</si>
  <si>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</si>
  <si>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</si>
  <si>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</si>
  <si>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</si>
  <si>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</si>
  <si>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</si>
  <si>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</si>
  <si>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</si>
  <si>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</si>
  <si>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</si>
  <si>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</si>
  <si>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</si>
  <si>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</si>
  <si>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</si>
  <si>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</si>
  <si>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</si>
  <si>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</si>
  <si>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</si>
  <si>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</si>
  <si>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</si>
  <si>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</si>
  <si>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</si>
  <si>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</si>
  <si>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</si>
  <si>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</si>
  <si>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</si>
  <si>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</si>
  <si>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</si>
  <si>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</si>
  <si>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</si>
  <si>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</si>
  <si>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</si>
  <si>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</si>
  <si>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</si>
  <si>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</si>
  <si>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</si>
  <si>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</si>
  <si>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</si>
  <si>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</si>
  <si>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</si>
  <si>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</si>
  <si>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</si>
  <si>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</si>
  <si>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</si>
  <si>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</si>
  <si>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</si>
  <si>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</si>
  <si>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</si>
  <si>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</si>
  <si>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</si>
  <si>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</si>
  <si>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</si>
  <si>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</si>
  <si>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</si>
  <si>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</si>
  <si>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</si>
  <si>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</si>
  <si>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</si>
  <si>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</si>
  <si>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</si>
  <si>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</si>
  <si>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</si>
  <si>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</si>
  <si>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</si>
  <si>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</si>
  <si>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</si>
  <si>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</si>
  <si>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</si>
  <si>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</si>
  <si>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</si>
  <si>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</si>
  <si>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</si>
  <si>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</si>
  <si>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</si>
  <si>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</si>
  <si>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</si>
  <si>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</si>
  <si>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</si>
  <si>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</si>
  <si>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</si>
  <si>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</si>
  <si>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</si>
  <si>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</si>
  <si>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</si>
  <si>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</si>
  <si>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</si>
  <si>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</si>
  <si>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</si>
  <si>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</si>
  <si>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</si>
  <si>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</si>
  <si>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</si>
  <si>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</si>
  <si>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</si>
  <si>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</si>
  <si>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</si>
  <si>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</si>
  <si>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</si>
  <si>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</si>
  <si>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</si>
  <si>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</si>
  <si>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</si>
  <si>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</si>
  <si>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</si>
  <si>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</si>
  <si>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</si>
  <si>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</si>
  <si>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</si>
  <si>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</si>
  <si>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</si>
  <si>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</si>
  <si>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</si>
  <si>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</si>
  <si>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</si>
  <si>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</si>
  <si>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</si>
  <si>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</si>
  <si>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</si>
  <si>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</si>
  <si>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</si>
  <si>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</si>
  <si>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</si>
  <si>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</si>
  <si>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</si>
  <si>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</si>
  <si>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</si>
  <si>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</si>
  <si>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</si>
  <si>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</si>
  <si>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</si>
  <si>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</si>
  <si>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</si>
  <si>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</si>
  <si>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</si>
  <si>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</si>
  <si>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</si>
  <si>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</si>
  <si>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</si>
  <si>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</si>
  <si>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</si>
  <si>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</si>
  <si>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</si>
  <si>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</si>
  <si>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</si>
  <si>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</si>
  <si>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</si>
  <si>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</si>
  <si>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</si>
  <si>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</si>
  <si>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</si>
  <si>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</si>
  <si>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</si>
  <si>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</si>
  <si>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</si>
  <si>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</si>
  <si>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</si>
  <si>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</si>
  <si>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</si>
  <si>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</si>
  <si>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</si>
  <si>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</si>
  <si>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</si>
  <si>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</si>
  <si>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</si>
  <si>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</si>
  <si>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</si>
  <si>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</si>
  <si>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</si>
  <si>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</si>
  <si>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</si>
  <si>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</si>
  <si>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</si>
  <si>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</si>
  <si>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</si>
  <si>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</si>
  <si>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</si>
  <si>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</si>
  <si>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</si>
  <si>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</si>
  <si>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</si>
  <si>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</si>
  <si>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</si>
  <si>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</si>
  <si>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</si>
  <si>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</si>
  <si>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</si>
  <si>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</si>
  <si>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</si>
  <si>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</si>
  <si>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</si>
  <si>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</si>
  <si>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</si>
  <si>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</si>
  <si>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</si>
  <si>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</si>
  <si>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</si>
  <si>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</si>
  <si>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</si>
  <si>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</si>
  <si>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</si>
  <si>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</si>
  <si>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</si>
  <si>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</si>
  <si>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</si>
  <si>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</si>
  <si>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</si>
  <si>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</si>
  <si>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</si>
  <si>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</si>
  <si>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</si>
  <si>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</si>
  <si>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</si>
  <si>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</si>
  <si>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</si>
  <si>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</si>
  <si>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</si>
  <si>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</si>
  <si>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</si>
  <si>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</si>
  <si>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</si>
  <si>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</si>
  <si>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</si>
  <si>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</si>
  <si>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</si>
  <si>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</si>
  <si>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</si>
  <si>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</si>
  <si>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</si>
  <si>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</si>
  <si>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</si>
  <si>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</si>
  <si>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</si>
  <si>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</si>
  <si>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</si>
  <si>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</si>
  <si>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</si>
  <si>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</si>
  <si>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</si>
  <si>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</si>
  <si>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</si>
  <si>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</si>
  <si>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</si>
  <si>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</si>
  <si>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</si>
  <si>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</si>
  <si>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</si>
  <si>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</si>
  <si>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</si>
  <si>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</si>
  <si>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</si>
  <si>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</si>
  <si>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</si>
  <si>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</si>
  <si>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</si>
  <si>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</si>
  <si>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</si>
  <si>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</si>
  <si>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</si>
  <si>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</si>
  <si>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</si>
  <si>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</si>
  <si>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</si>
  <si>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</si>
  <si>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</si>
  <si>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</si>
  <si>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</si>
  <si>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</si>
  <si>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</si>
  <si>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</si>
  <si>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</si>
  <si>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</si>
  <si>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</si>
  <si>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</si>
  <si>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</si>
  <si>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</si>
  <si>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</si>
  <si>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</si>
  <si>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</si>
  <si>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</si>
  <si>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</si>
  <si>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</si>
  <si>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</si>
  <si>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</si>
  <si>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</si>
  <si>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</si>
  <si>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</si>
  <si>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</si>
  <si>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</si>
  <si>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</si>
  <si>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</si>
  <si>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</si>
  <si>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</si>
  <si>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</si>
  <si>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</si>
  <si>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</si>
  <si>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</si>
  <si>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</si>
  <si>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</si>
  <si>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</si>
  <si>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</si>
  <si>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</si>
  <si>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</si>
  <si>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</si>
  <si>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</si>
  <si>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</si>
  <si>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</si>
  <si>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</si>
  <si>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</si>
  <si>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</si>
  <si>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</si>
  <si>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</si>
  <si>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</si>
  <si>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</si>
  <si>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</si>
  <si>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</si>
  <si>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</si>
  <si>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</si>
  <si>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</si>
  <si>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</si>
  <si>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</si>
  <si>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</si>
  <si>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</si>
  <si>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</si>
  <si>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</si>
  <si>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</si>
  <si>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</si>
  <si>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</si>
  <si>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</si>
  <si>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</si>
  <si>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</si>
  <si>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</si>
  <si>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</si>
  <si>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</si>
  <si>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</si>
  <si>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</si>
  <si>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</si>
  <si>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</si>
  <si>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</si>
  <si>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</si>
  <si>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</si>
  <si>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</si>
  <si>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</si>
  <si>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</si>
  <si>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</si>
  <si>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</si>
  <si>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</si>
  <si>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</si>
  <si>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</si>
  <si>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</si>
  <si>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</si>
  <si>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</si>
  <si>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</si>
  <si>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</si>
  <si>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</si>
  <si>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</si>
  <si>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</si>
  <si>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</si>
  <si>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</si>
  <si>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</si>
  <si>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</si>
  <si>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</si>
  <si>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</si>
  <si>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</si>
  <si>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</si>
  <si>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</si>
  <si>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</si>
  <si>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</si>
  <si>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</si>
  <si>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</si>
  <si>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</si>
  <si>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</si>
  <si>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</si>
  <si>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</si>
  <si>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</si>
  <si>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</si>
  <si>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</si>
  <si>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</si>
  <si>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</si>
  <si>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</si>
  <si>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</si>
  <si>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</si>
  <si>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</si>
  <si>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</si>
  <si>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</si>
  <si>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</si>
  <si>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</si>
  <si>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</si>
  <si>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</si>
  <si>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</si>
  <si>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</si>
  <si>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</si>
  <si>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</si>
  <si>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</si>
  <si>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</si>
  <si>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</si>
  <si>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</si>
  <si>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</si>
  <si>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</si>
  <si>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</si>
  <si>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</si>
  <si>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</si>
  <si>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</si>
  <si>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</si>
  <si>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</si>
  <si>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</si>
  <si>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</si>
  <si>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</si>
  <si>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</si>
  <si>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</si>
  <si>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</si>
  <si>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</si>
  <si>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</si>
  <si>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</si>
  <si>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</si>
  <si>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</si>
  <si>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</si>
  <si>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</si>
  <si>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</si>
  <si>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</si>
  <si>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</si>
  <si>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</si>
  <si>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</si>
  <si>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</si>
  <si>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</si>
  <si>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</si>
  <si>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</si>
  <si>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</si>
  <si>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</si>
  <si>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</si>
  <si>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</si>
  <si>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</si>
  <si>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</si>
  <si>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</si>
  <si>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</si>
  <si>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</si>
  <si>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</si>
  <si>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</si>
  <si>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</si>
  <si>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</si>
  <si>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</si>
  <si>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</si>
  <si>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</si>
  <si>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</si>
  <si>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</si>
  <si>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</si>
  <si>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</si>
  <si>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</si>
  <si>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</si>
  <si>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</si>
  <si>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</si>
  <si>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</si>
  <si>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</si>
  <si>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</si>
  <si>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</si>
  <si>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</si>
  <si>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</si>
  <si>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</si>
  <si>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</si>
  <si>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</si>
  <si>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</si>
  <si>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</si>
  <si>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</si>
  <si>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</si>
  <si>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</si>
  <si>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</si>
  <si>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</si>
  <si>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</si>
  <si>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</si>
  <si>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</si>
  <si>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</si>
  <si>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</si>
  <si>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</si>
  <si>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</si>
  <si>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</si>
  <si>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</si>
  <si>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</si>
  <si>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</si>
  <si>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</si>
  <si>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</si>
  <si>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</si>
  <si>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</si>
  <si>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</si>
  <si>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</si>
  <si>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</si>
  <si>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</si>
  <si>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</si>
  <si>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</si>
  <si>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</si>
  <si>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</si>
  <si>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</si>
  <si>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</si>
  <si>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</si>
  <si>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</si>
  <si>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</si>
  <si>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</si>
  <si>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</si>
  <si>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</si>
  <si>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</si>
  <si>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</si>
  <si>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</si>
  <si>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</si>
  <si>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</si>
  <si>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</si>
  <si>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</si>
  <si>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</si>
  <si>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</si>
  <si>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</si>
  <si>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</si>
  <si>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</si>
  <si>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</si>
  <si>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</si>
  <si>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</si>
  <si>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</si>
  <si>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</si>
  <si>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</si>
  <si>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</si>
  <si>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</si>
  <si>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</si>
  <si>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</si>
  <si>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</si>
  <si>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</si>
  <si>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</si>
  <si>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</si>
  <si>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</si>
  <si>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</si>
  <si>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</si>
  <si>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</si>
  <si>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</si>
  <si>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</si>
  <si>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</si>
  <si>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</si>
  <si>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</si>
  <si>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</si>
  <si>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</si>
  <si>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</si>
  <si>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</si>
  <si>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</si>
  <si>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</si>
  <si>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</si>
  <si>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</si>
  <si>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</si>
  <si>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</si>
  <si>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</si>
  <si>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</si>
  <si>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</si>
  <si>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</si>
  <si>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</si>
  <si>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</si>
  <si>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</si>
  <si>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</si>
  <si>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</si>
  <si>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</si>
  <si>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</si>
  <si>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</si>
  <si>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</si>
  <si>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</si>
  <si>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</si>
  <si>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</si>
  <si>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</si>
  <si>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</si>
  <si>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</si>
  <si>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</si>
  <si>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</si>
  <si>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</si>
  <si>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</si>
  <si>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</si>
  <si>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</si>
  <si>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</si>
  <si>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</si>
  <si>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</si>
  <si>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</si>
  <si>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</si>
  <si>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</si>
  <si>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</si>
  <si>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</si>
  <si>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</si>
  <si>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</si>
  <si>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</si>
  <si>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</si>
  <si>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</si>
  <si>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</si>
  <si>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</si>
  <si>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</si>
  <si>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</si>
  <si>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</si>
  <si>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</si>
  <si>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</si>
  <si>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</si>
  <si>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</si>
  <si>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</si>
  <si>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</si>
  <si>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</si>
  <si>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</si>
  <si>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</si>
  <si>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</si>
  <si>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</si>
  <si>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</si>
  <si>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</si>
  <si>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</si>
  <si>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</si>
  <si>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</si>
  <si>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</si>
  <si>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</si>
  <si>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</si>
  <si>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</si>
  <si>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</si>
  <si>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</si>
  <si>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</si>
  <si>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</si>
  <si>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</si>
  <si>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</si>
  <si>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</si>
  <si>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</si>
  <si>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</si>
  <si>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</si>
  <si>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</si>
  <si>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</si>
  <si>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</si>
  <si>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</si>
  <si>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</si>
  <si>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</si>
  <si>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</si>
  <si>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</si>
  <si>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</si>
  <si>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</si>
  <si>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</si>
  <si>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</si>
  <si>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</si>
  <si>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</si>
  <si>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</si>
  <si>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</si>
  <si>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</si>
  <si>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</si>
  <si>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</si>
  <si>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</si>
  <si>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</si>
  <si>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</si>
  <si>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</si>
  <si>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</si>
  <si>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</si>
  <si>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</si>
  <si>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</si>
  <si>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</si>
  <si>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</si>
  <si>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</si>
  <si>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</si>
  <si>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</si>
  <si>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</si>
  <si>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</si>
  <si>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</si>
  <si>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</si>
  <si>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</si>
  <si>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</si>
  <si>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</si>
  <si>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</si>
  <si>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</si>
  <si>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</si>
  <si>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</si>
  <si>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</si>
  <si>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</si>
  <si>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</si>
  <si>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</si>
  <si>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</si>
  <si>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</si>
  <si>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</si>
  <si>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</si>
  <si>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</si>
  <si>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</si>
  <si>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</si>
  <si>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</si>
  <si>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</si>
  <si>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</si>
  <si>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</si>
  <si>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</si>
  <si>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</si>
  <si>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</si>
  <si>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</si>
  <si>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</si>
  <si>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</si>
  <si>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</si>
  <si>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</si>
  <si>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</si>
  <si>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</si>
  <si>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</si>
  <si>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</si>
  <si>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</si>
  <si>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</si>
  <si>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</si>
  <si>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</si>
  <si>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</si>
  <si>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</si>
  <si>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</si>
  <si>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</si>
  <si>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</si>
  <si>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</si>
  <si>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</si>
  <si>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</si>
  <si>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</si>
  <si>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</si>
  <si>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</si>
  <si>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</si>
  <si>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</si>
  <si>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</si>
  <si>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</si>
  <si>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</si>
  <si>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</si>
  <si>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</si>
  <si>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</si>
  <si>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</si>
  <si>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</si>
  <si>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</si>
  <si>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</si>
  <si>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</si>
  <si>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</si>
  <si>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</si>
  <si>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</si>
  <si>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</si>
  <si>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</si>
  <si>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</si>
  <si>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</si>
  <si>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</si>
  <si>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</si>
  <si>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</si>
  <si>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</si>
  <si>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</si>
  <si>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</si>
  <si>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</si>
  <si>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</si>
  <si>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</si>
  <si>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</si>
  <si>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</si>
  <si>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</si>
  <si>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</si>
  <si>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</si>
  <si>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</si>
  <si>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</si>
  <si>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</si>
  <si>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</si>
  <si>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</si>
  <si>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</si>
  <si>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</si>
  <si>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</si>
  <si>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</si>
  <si>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</si>
  <si>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</si>
  <si>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</si>
  <si>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</si>
  <si>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</si>
  <si>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</si>
  <si>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</si>
  <si>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</si>
  <si>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</si>
  <si>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</si>
  <si>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</si>
  <si>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</si>
  <si>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</si>
  <si>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</si>
  <si>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</si>
  <si>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</si>
  <si>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</si>
  <si>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</si>
  <si>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</si>
  <si>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</si>
  <si>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</si>
  <si>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</si>
  <si>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</si>
  <si>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</si>
  <si>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</si>
  <si>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</si>
  <si>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</si>
  <si>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</si>
  <si>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</si>
  <si>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</si>
  <si>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</si>
  <si>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</si>
  <si>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</si>
  <si>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</si>
  <si>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</si>
  <si>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</si>
  <si>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</si>
  <si>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</si>
  <si>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</si>
  <si>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</si>
  <si>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</si>
  <si>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</si>
  <si>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</si>
  <si>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</si>
  <si>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</si>
  <si>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</si>
  <si>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</si>
  <si>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</si>
  <si>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</si>
  <si>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</si>
  <si>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</si>
  <si>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</si>
  <si>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</si>
  <si>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</si>
  <si>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</si>
  <si>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</si>
  <si>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</si>
  <si>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</si>
  <si>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</si>
  <si>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</si>
  <si>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</si>
  <si>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</si>
  <si>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</si>
  <si>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</si>
  <si>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</si>
  <si>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</si>
  <si>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</si>
  <si>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</si>
  <si>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</si>
  <si>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</si>
  <si>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</si>
  <si>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</si>
  <si>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</si>
  <si>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</si>
  <si>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</si>
  <si>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</si>
  <si>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</si>
  <si>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</si>
  <si>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</si>
  <si>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</si>
  <si>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</si>
  <si>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</si>
  <si>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</si>
  <si>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</si>
  <si>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</si>
  <si>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</si>
  <si>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</si>
  <si>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</si>
  <si>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</si>
  <si>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</si>
  <si>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</si>
  <si>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</si>
  <si>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</si>
  <si>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</si>
  <si>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</si>
  <si>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</si>
  <si>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</si>
  <si>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</si>
  <si>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</si>
  <si>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</si>
  <si>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</si>
  <si>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</si>
  <si>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</si>
  <si>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</si>
  <si>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</si>
  <si>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</si>
  <si>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</si>
  <si>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</si>
  <si>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</si>
  <si>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</si>
  <si>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</si>
  <si>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</si>
  <si>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</si>
  <si>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</si>
  <si>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</si>
  <si>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2021-91-6</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</si>
  <si>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CZ LETICIA 
 Atención a la Primera Infancia y las directrices establecidas por el ICBF,
  en armonía con la Política de Estado para el Desarrollo Integral de la
  Primera Infancia de Cero a Siempre.</t>
  </si>
  <si>
    <t>035-2019</t>
  </si>
  <si>
    <t>PRESTAR EL SERVICIO DE CENTROS DE DESARROLLO INFANTIL  CDI  Y  DESARROLLO INFANTIL EN MEDIO FAMILIAR - DIMF-  DE CONFORMIDAD CON EL MANUAL OPERATIVO DE LA MODALIDAD INSTITUCIONAL Y FAMILIAR Y LAS DIRECTRICES ESTABLECIDAS POR EL ICBF EN ARMONIA CON LA POLITICA DE ESTADO PARA EL DESARROOLLO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</si>
</sst>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2" zoomScale="60" zoomScaleNormal="60" zoomScaleSheetLayoutView="40" zoomScalePageLayoutView="40" workbookViewId="0">
      <selection activeCell="H183" sqref="H183"/>
    </sheetView>
  </sheetViews>
  <sheetFormatPr baseColWidth="10" defaultColWidth="0" defaultRowHeight="14.5" zeroHeight="1" outlineLevelRow="1" x14ac:dyDescent="0.35"/>
  <cols>
    <col min="1" max="1" width="7" style="4" customWidth="1"/>
    <col min="2" max="2" width="55.453125" style="4" customWidth="1"/>
    <col min="3" max="3" width="31.453125" style="4" customWidth="1"/>
    <col min="4" max="4" width="23.453125" style="4" customWidth="1"/>
    <col min="5" max="5" width="28.5429687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4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54296875" style="4" hidden="1"/>
    <col min="27" max="27" width="11.81640625" style="4" hidden="1"/>
    <col min="28" max="28" width="20.1796875" style="4" hidden="1"/>
    <col min="29" max="16383" width="1.54296875" style="4" hidden="1"/>
    <col min="16384" max="16384" width="10" style="4" hidden="1"/>
  </cols>
  <sheetData>
    <row r="1" spans="1:20" ht="15" thickBot="1" x14ac:dyDescent="0.4"/>
    <row r="2" spans="1:20" ht="33" customHeight="1" x14ac:dyDescent="0.35">
      <c r="A2" s="13"/>
      <c r="B2" s="15"/>
      <c r="C2" s="218" t="s">
        <v>2654</v>
      </c>
      <c r="D2" s="219"/>
      <c r="E2" s="219"/>
      <c r="F2" s="219"/>
      <c r="G2" s="219"/>
      <c r="H2" s="219"/>
      <c r="I2" s="219"/>
      <c r="J2" s="219"/>
      <c r="K2" s="219"/>
      <c r="L2" s="239" t="s">
        <v>2640</v>
      </c>
      <c r="M2" s="239"/>
      <c r="N2" s="244" t="s">
        <v>2641</v>
      </c>
      <c r="O2" s="245"/>
    </row>
    <row r="3" spans="1:20" ht="33" customHeight="1" x14ac:dyDescent="0.35">
      <c r="A3" s="9"/>
      <c r="B3" s="8"/>
      <c r="C3" s="220"/>
      <c r="D3" s="221"/>
      <c r="E3" s="221"/>
      <c r="F3" s="221"/>
      <c r="G3" s="221"/>
      <c r="H3" s="221"/>
      <c r="I3" s="221"/>
      <c r="J3" s="221"/>
      <c r="K3" s="221"/>
      <c r="L3" s="246" t="s">
        <v>1</v>
      </c>
      <c r="M3" s="246"/>
      <c r="N3" s="246" t="s">
        <v>2642</v>
      </c>
      <c r="O3" s="248"/>
    </row>
    <row r="4" spans="1:20" ht="24.75" customHeight="1" thickBot="1" x14ac:dyDescent="0.4">
      <c r="A4" s="10"/>
      <c r="B4" s="12"/>
      <c r="C4" s="222"/>
      <c r="D4" s="223"/>
      <c r="E4" s="223"/>
      <c r="F4" s="223"/>
      <c r="G4" s="223"/>
      <c r="H4" s="223"/>
      <c r="I4" s="223"/>
      <c r="J4" s="223"/>
      <c r="K4" s="223"/>
      <c r="L4" s="249" t="s">
        <v>0</v>
      </c>
      <c r="M4" s="249"/>
      <c r="N4" s="249"/>
      <c r="O4" s="250"/>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2787</v>
      </c>
      <c r="D15" s="35"/>
      <c r="E15" s="35"/>
      <c r="F15" s="5"/>
      <c r="G15" s="32" t="s">
        <v>1168</v>
      </c>
      <c r="H15" s="103" t="s">
        <v>1109</v>
      </c>
      <c r="I15" s="32" t="s">
        <v>2624</v>
      </c>
      <c r="J15" s="108" t="s">
        <v>2626</v>
      </c>
      <c r="L15" s="224" t="s">
        <v>8</v>
      </c>
      <c r="M15" s="224"/>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4" t="s">
        <v>21</v>
      </c>
      <c r="B17" s="205"/>
      <c r="C17" s="205"/>
      <c r="D17" s="205"/>
      <c r="E17" s="205"/>
      <c r="F17" s="205"/>
      <c r="G17" s="205"/>
      <c r="H17" s="204" t="s">
        <v>12</v>
      </c>
      <c r="I17" s="205"/>
      <c r="J17" s="205"/>
      <c r="K17" s="205"/>
      <c r="L17" s="205"/>
      <c r="M17" s="205"/>
      <c r="N17" s="205"/>
      <c r="O17" s="206"/>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243"/>
      <c r="I20" s="149" t="s">
        <v>1109</v>
      </c>
      <c r="J20" s="150" t="s">
        <v>1111</v>
      </c>
      <c r="K20" s="151">
        <v>3247916910</v>
      </c>
      <c r="L20" s="152"/>
      <c r="M20" s="152">
        <v>44196</v>
      </c>
      <c r="N20" s="135">
        <f>+(M20-L20)/30</f>
        <v>1473.2</v>
      </c>
      <c r="O20" s="138"/>
      <c r="U20" s="134"/>
      <c r="V20" s="105">
        <f ca="1">NOW()</f>
        <v>44201.487076041667</v>
      </c>
      <c r="W20" s="105">
        <f ca="1">NOW()</f>
        <v>44201.487076041667</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1" t="s">
        <v>2</v>
      </c>
      <c r="C37" s="211"/>
      <c r="D37" s="211"/>
      <c r="E37" s="211"/>
      <c r="F37" s="211"/>
      <c r="G37" s="5"/>
      <c r="H37" s="129"/>
      <c r="I37" s="130"/>
      <c r="J37" s="130"/>
      <c r="K37" s="130"/>
      <c r="L37" s="130"/>
      <c r="M37" s="130"/>
      <c r="N37" s="130"/>
      <c r="O37" s="131"/>
    </row>
    <row r="38" spans="1:16" ht="21" customHeight="1" x14ac:dyDescent="0.35">
      <c r="A38" s="9"/>
      <c r="B38" s="238" t="str">
        <f>VLOOKUP(B20,EAS!A2:B1439,2,0)</f>
        <v>FUNDACION PARA EL DESARROLLO SOCIAL Y COMUNITARIO LA LUZ</v>
      </c>
      <c r="C38" s="238"/>
      <c r="D38" s="238"/>
      <c r="E38" s="238"/>
      <c r="F38" s="238"/>
      <c r="G38" s="5"/>
      <c r="H38" s="132"/>
      <c r="I38" s="247" t="s">
        <v>7</v>
      </c>
      <c r="J38" s="247"/>
      <c r="K38" s="247"/>
      <c r="L38" s="247"/>
      <c r="M38" s="247"/>
      <c r="N38" s="247"/>
      <c r="O38" s="133"/>
    </row>
    <row r="39" spans="1:16" ht="43" customHeight="1" thickBot="1" x14ac:dyDescent="0.4">
      <c r="A39" s="10"/>
      <c r="B39" s="11"/>
      <c r="C39" s="11"/>
      <c r="D39" s="11"/>
      <c r="E39" s="11"/>
      <c r="F39" s="11"/>
      <c r="G39" s="11"/>
      <c r="H39" s="10"/>
      <c r="I39" s="233" t="s">
        <v>2788</v>
      </c>
      <c r="J39" s="233"/>
      <c r="K39" s="233"/>
      <c r="L39" s="233"/>
      <c r="M39" s="233"/>
      <c r="N39" s="233"/>
      <c r="O39" s="12"/>
    </row>
    <row r="40" spans="1:16" ht="15" thickBot="1" x14ac:dyDescent="0.4"/>
    <row r="41" spans="1:16" s="19" customFormat="1" ht="31.5" customHeight="1" thickBot="1" x14ac:dyDescent="0.4">
      <c r="A41" s="204" t="s">
        <v>3</v>
      </c>
      <c r="B41" s="205"/>
      <c r="C41" s="205"/>
      <c r="D41" s="205"/>
      <c r="E41" s="205"/>
      <c r="F41" s="205"/>
      <c r="G41" s="205"/>
      <c r="H41" s="205"/>
      <c r="I41" s="205"/>
      <c r="J41" s="205"/>
      <c r="K41" s="205"/>
      <c r="L41" s="205"/>
      <c r="M41" s="205"/>
      <c r="N41" s="205"/>
      <c r="O41" s="206"/>
      <c r="P41" s="76"/>
    </row>
    <row r="42" spans="1:16" ht="8.25" customHeight="1" thickBot="1" x14ac:dyDescent="0.4"/>
    <row r="43" spans="1:16" s="19" customFormat="1" ht="31.5" customHeight="1" thickBot="1" x14ac:dyDescent="0.4">
      <c r="A43" s="182" t="s">
        <v>4</v>
      </c>
      <c r="B43" s="183"/>
      <c r="C43" s="183"/>
      <c r="D43" s="183"/>
      <c r="E43" s="183"/>
      <c r="F43" s="183"/>
      <c r="G43" s="183"/>
      <c r="H43" s="183"/>
      <c r="I43" s="183"/>
      <c r="J43" s="183"/>
      <c r="K43" s="183"/>
      <c r="L43" s="183"/>
      <c r="M43" s="183"/>
      <c r="N43" s="183"/>
      <c r="O43" s="184"/>
      <c r="P43" s="76"/>
    </row>
    <row r="44" spans="1:16" ht="15" customHeight="1" x14ac:dyDescent="0.35">
      <c r="A44" s="185" t="s">
        <v>2655</v>
      </c>
      <c r="B44" s="186"/>
      <c r="C44" s="186"/>
      <c r="D44" s="186"/>
      <c r="E44" s="186"/>
      <c r="F44" s="186"/>
      <c r="G44" s="186"/>
      <c r="H44" s="186"/>
      <c r="I44" s="186"/>
      <c r="J44" s="186"/>
      <c r="K44" s="186"/>
      <c r="L44" s="186"/>
      <c r="M44" s="186"/>
      <c r="N44" s="186"/>
      <c r="O44" s="187"/>
    </row>
    <row r="45" spans="1:16" x14ac:dyDescent="0.35">
      <c r="A45" s="188"/>
      <c r="B45" s="189"/>
      <c r="C45" s="189"/>
      <c r="D45" s="189"/>
      <c r="E45" s="189"/>
      <c r="F45" s="189"/>
      <c r="G45" s="189"/>
      <c r="H45" s="189"/>
      <c r="I45" s="189"/>
      <c r="J45" s="189"/>
      <c r="K45" s="189"/>
      <c r="L45" s="189"/>
      <c r="M45" s="189"/>
      <c r="N45" s="189"/>
      <c r="O45" s="19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2723</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2724</v>
      </c>
      <c r="E65" s="145">
        <v>41299</v>
      </c>
      <c r="F65" s="145">
        <v>41639</v>
      </c>
      <c r="G65" s="160">
        <f t="shared" si="3"/>
        <v>11.333333333333334</v>
      </c>
      <c r="H65" s="64" t="s">
        <v>2725</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2726</v>
      </c>
      <c r="E66" s="145">
        <v>42003</v>
      </c>
      <c r="F66" s="145">
        <v>42369</v>
      </c>
      <c r="G66" s="160">
        <f t="shared" si="3"/>
        <v>12.2</v>
      </c>
      <c r="H66" s="64" t="s">
        <v>2727</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2728</v>
      </c>
      <c r="E67" s="145">
        <v>41661</v>
      </c>
      <c r="F67" s="145">
        <v>41973</v>
      </c>
      <c r="G67" s="160">
        <f t="shared" si="3"/>
        <v>10.4</v>
      </c>
      <c r="H67" s="64" t="s">
        <v>2729</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2730</v>
      </c>
      <c r="E68" s="145">
        <v>42395</v>
      </c>
      <c r="F68" s="145">
        <v>42674</v>
      </c>
      <c r="G68" s="160">
        <f t="shared" si="3"/>
        <v>9.3000000000000007</v>
      </c>
      <c r="H68" s="122" t="s">
        <v>2731</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2732</v>
      </c>
      <c r="E69" s="145">
        <v>42403</v>
      </c>
      <c r="F69" s="145">
        <v>42521</v>
      </c>
      <c r="G69" s="160">
        <f t="shared" si="3"/>
        <v>3.9333333333333331</v>
      </c>
      <c r="H69" s="64" t="s">
        <v>2733</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2734</v>
      </c>
      <c r="E70" s="145">
        <v>42401</v>
      </c>
      <c r="F70" s="145">
        <v>42521</v>
      </c>
      <c r="G70" s="160">
        <f t="shared" si="3"/>
        <v>4</v>
      </c>
      <c r="H70" s="64" t="s">
        <v>2735</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2736</v>
      </c>
      <c r="E71" s="145">
        <v>42521</v>
      </c>
      <c r="F71" s="145">
        <v>42674</v>
      </c>
      <c r="G71" s="160">
        <f t="shared" si="3"/>
        <v>5.0999999999999996</v>
      </c>
      <c r="H71" s="64" t="s">
        <v>2737</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2738</v>
      </c>
      <c r="E72" s="145">
        <v>42519</v>
      </c>
      <c r="F72" s="145">
        <v>42719</v>
      </c>
      <c r="G72" s="160">
        <f t="shared" si="3"/>
        <v>6.666666666666667</v>
      </c>
      <c r="H72" s="119" t="s">
        <v>2739</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2740</v>
      </c>
      <c r="E73" s="145">
        <v>42519</v>
      </c>
      <c r="F73" s="145">
        <v>42719</v>
      </c>
      <c r="G73" s="160">
        <f t="shared" si="3"/>
        <v>6.666666666666667</v>
      </c>
      <c r="H73" s="119" t="s">
        <v>2741</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2736</v>
      </c>
      <c r="E74" s="145">
        <v>42519</v>
      </c>
      <c r="F74" s="145">
        <v>42719</v>
      </c>
      <c r="G74" s="160">
        <f t="shared" si="3"/>
        <v>6.666666666666667</v>
      </c>
      <c r="H74" s="119" t="s">
        <v>2741</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2742</v>
      </c>
      <c r="E75" s="145">
        <v>42662</v>
      </c>
      <c r="F75" s="145">
        <v>42719</v>
      </c>
      <c r="G75" s="160">
        <f t="shared" si="3"/>
        <v>1.9</v>
      </c>
      <c r="H75" s="119" t="s">
        <v>2741</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2743</v>
      </c>
      <c r="E76" s="145">
        <v>42673</v>
      </c>
      <c r="F76" s="145">
        <v>42719</v>
      </c>
      <c r="G76" s="160">
        <f t="shared" si="3"/>
        <v>1.5333333333333334</v>
      </c>
      <c r="H76" s="119" t="s">
        <v>2741</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2744</v>
      </c>
      <c r="E77" s="145">
        <v>42674</v>
      </c>
      <c r="F77" s="145">
        <v>42719</v>
      </c>
      <c r="G77" s="160">
        <f t="shared" si="3"/>
        <v>1.5</v>
      </c>
      <c r="H77" s="119" t="s">
        <v>2745</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2746</v>
      </c>
      <c r="E78" s="145">
        <v>42719</v>
      </c>
      <c r="F78" s="145">
        <v>43084</v>
      </c>
      <c r="G78" s="160">
        <f t="shared" si="3"/>
        <v>12.166666666666666</v>
      </c>
      <c r="H78" s="119" t="s">
        <v>2747</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2748</v>
      </c>
      <c r="E79" s="145">
        <v>42719</v>
      </c>
      <c r="F79" s="145">
        <v>43084</v>
      </c>
      <c r="G79" s="160">
        <f t="shared" si="3"/>
        <v>12.166666666666666</v>
      </c>
      <c r="H79" s="64" t="s">
        <v>2749</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2750</v>
      </c>
      <c r="E80" s="145">
        <v>43076</v>
      </c>
      <c r="F80" s="145">
        <v>43312</v>
      </c>
      <c r="G80" s="160">
        <f t="shared" si="3"/>
        <v>7.8666666666666663</v>
      </c>
      <c r="H80" s="64" t="s">
        <v>2751</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2752</v>
      </c>
      <c r="E81" s="145">
        <v>43076</v>
      </c>
      <c r="F81" s="145">
        <v>43312</v>
      </c>
      <c r="G81" s="160">
        <f t="shared" si="3"/>
        <v>7.8666666666666663</v>
      </c>
      <c r="H81" s="119" t="s">
        <v>2753</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2754</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2755</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2756</v>
      </c>
      <c r="E84" s="145">
        <v>43398</v>
      </c>
      <c r="F84" s="145">
        <v>43434</v>
      </c>
      <c r="G84" s="160">
        <f t="shared" si="3"/>
        <v>1.2</v>
      </c>
      <c r="H84" s="64" t="s">
        <v>2757</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2758</v>
      </c>
      <c r="E85" s="145">
        <v>43398</v>
      </c>
      <c r="F85" s="145">
        <v>43434</v>
      </c>
      <c r="G85" s="160">
        <f t="shared" si="3"/>
        <v>1.2</v>
      </c>
      <c r="H85" s="119" t="s">
        <v>2759</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2760</v>
      </c>
      <c r="E86" s="145">
        <v>43484</v>
      </c>
      <c r="F86" s="145">
        <v>43822</v>
      </c>
      <c r="G86" s="160">
        <f t="shared" si="3"/>
        <v>11.266666666666667</v>
      </c>
      <c r="H86" s="64" t="s">
        <v>2761</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2762</v>
      </c>
      <c r="E87" s="145">
        <v>43484</v>
      </c>
      <c r="F87" s="145">
        <v>43822</v>
      </c>
      <c r="G87" s="160">
        <f t="shared" si="3"/>
        <v>11.266666666666667</v>
      </c>
      <c r="H87" s="64" t="s">
        <v>2763</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2764</v>
      </c>
      <c r="E88" s="145">
        <v>42719</v>
      </c>
      <c r="F88" s="145">
        <v>43084</v>
      </c>
      <c r="G88" s="160">
        <f t="shared" si="3"/>
        <v>12.166666666666666</v>
      </c>
      <c r="H88" s="64" t="s">
        <v>2765</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2766</v>
      </c>
      <c r="E89" s="145">
        <v>42719</v>
      </c>
      <c r="F89" s="145">
        <v>43084</v>
      </c>
      <c r="G89" s="160">
        <f t="shared" si="3"/>
        <v>12.166666666666666</v>
      </c>
      <c r="H89" s="64" t="s">
        <v>2767</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2768</v>
      </c>
      <c r="E90" s="145">
        <v>42395</v>
      </c>
      <c r="F90" s="145">
        <v>42674</v>
      </c>
      <c r="G90" s="160">
        <f t="shared" si="3"/>
        <v>9.3000000000000007</v>
      </c>
      <c r="H90" s="119" t="s">
        <v>2769</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2770</v>
      </c>
      <c r="E91" s="145">
        <v>42004</v>
      </c>
      <c r="F91" s="145">
        <v>42369</v>
      </c>
      <c r="G91" s="160">
        <f t="shared" si="3"/>
        <v>12.166666666666666</v>
      </c>
      <c r="H91" s="122" t="s">
        <v>2771</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2772</v>
      </c>
      <c r="E92" s="145">
        <v>43879</v>
      </c>
      <c r="F92" s="145">
        <v>44196</v>
      </c>
      <c r="G92" s="160">
        <f t="shared" si="3"/>
        <v>10.566666666666666</v>
      </c>
      <c r="H92" s="122" t="s">
        <v>2710</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2711</v>
      </c>
      <c r="E93" s="145">
        <v>43879</v>
      </c>
      <c r="F93" s="145">
        <v>44196</v>
      </c>
      <c r="G93" s="160">
        <f t="shared" si="3"/>
        <v>10.566666666666666</v>
      </c>
      <c r="H93" s="122" t="s">
        <v>2713</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2712</v>
      </c>
      <c r="E94" s="145">
        <v>43885</v>
      </c>
      <c r="F94" s="145">
        <v>44196</v>
      </c>
      <c r="G94" s="160">
        <f t="shared" si="3"/>
        <v>10.366666666666667</v>
      </c>
      <c r="H94" s="122" t="s">
        <v>2713</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2714</v>
      </c>
      <c r="E95" s="145">
        <v>43885</v>
      </c>
      <c r="F95" s="145">
        <v>44196</v>
      </c>
      <c r="G95" s="160">
        <f t="shared" si="3"/>
        <v>10.366666666666667</v>
      </c>
      <c r="H95" s="122" t="s">
        <v>2713</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2715</v>
      </c>
      <c r="E96" s="145">
        <v>43885</v>
      </c>
      <c r="F96" s="145">
        <v>44196</v>
      </c>
      <c r="G96" s="160">
        <f t="shared" si="3"/>
        <v>10.366666666666667</v>
      </c>
      <c r="H96" s="122" t="s">
        <v>2716</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2773</v>
      </c>
      <c r="E97" s="145">
        <v>43404</v>
      </c>
      <c r="F97" s="145">
        <v>43434</v>
      </c>
      <c r="G97" s="160">
        <f t="shared" si="3"/>
        <v>1</v>
      </c>
      <c r="H97" s="122" t="s">
        <v>2774</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2775</v>
      </c>
      <c r="E98" s="145">
        <v>43084</v>
      </c>
      <c r="F98" s="145">
        <v>43312</v>
      </c>
      <c r="G98" s="160">
        <f t="shared" si="3"/>
        <v>7.6</v>
      </c>
      <c r="H98" s="122" t="s">
        <v>2774</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2776</v>
      </c>
      <c r="E99" s="145">
        <v>43404</v>
      </c>
      <c r="F99" s="145">
        <v>43434</v>
      </c>
      <c r="G99" s="160">
        <f t="shared" si="3"/>
        <v>1</v>
      </c>
      <c r="H99" s="122" t="s">
        <v>2774</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2777</v>
      </c>
      <c r="E100" s="145">
        <v>43124</v>
      </c>
      <c r="F100" s="145">
        <v>43312</v>
      </c>
      <c r="G100" s="160">
        <f t="shared" si="3"/>
        <v>6.2666666666666666</v>
      </c>
      <c r="H100" s="122" t="s">
        <v>2774</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2778</v>
      </c>
      <c r="E101" s="145">
        <v>43312</v>
      </c>
      <c r="F101" s="145">
        <v>43404</v>
      </c>
      <c r="G101" s="160">
        <f t="shared" si="3"/>
        <v>3.0666666666666669</v>
      </c>
      <c r="H101" s="122" t="s">
        <v>2774</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2776</v>
      </c>
      <c r="E102" s="145">
        <v>43404</v>
      </c>
      <c r="F102" s="145">
        <v>43434</v>
      </c>
      <c r="G102" s="160">
        <f t="shared" si="3"/>
        <v>1</v>
      </c>
      <c r="H102" s="122" t="s">
        <v>2774</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2779</v>
      </c>
      <c r="E103" s="145">
        <v>43486</v>
      </c>
      <c r="F103" s="145">
        <v>43738</v>
      </c>
      <c r="G103" s="160">
        <f t="shared" si="3"/>
        <v>8.4</v>
      </c>
      <c r="H103" s="122" t="s">
        <v>2780</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2781</v>
      </c>
      <c r="E104" s="145">
        <v>43486</v>
      </c>
      <c r="F104" s="145">
        <v>43738</v>
      </c>
      <c r="G104" s="160">
        <f t="shared" si="3"/>
        <v>8.4</v>
      </c>
      <c r="H104" s="122" t="s">
        <v>2782</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2783</v>
      </c>
      <c r="E105" s="145">
        <v>41538</v>
      </c>
      <c r="F105" s="145">
        <v>41851</v>
      </c>
      <c r="G105" s="160">
        <f t="shared" si="3"/>
        <v>10.433333333333334</v>
      </c>
      <c r="H105" s="122" t="s">
        <v>2785</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2784</v>
      </c>
      <c r="E106" s="145">
        <v>42003</v>
      </c>
      <c r="F106" s="145">
        <v>42369</v>
      </c>
      <c r="G106" s="160">
        <f t="shared" si="3"/>
        <v>12.2</v>
      </c>
      <c r="H106" s="122" t="s">
        <v>2786</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t="s">
        <v>2665</v>
      </c>
      <c r="C107" s="65" t="s">
        <v>31</v>
      </c>
      <c r="D107" s="63" t="s">
        <v>2789</v>
      </c>
      <c r="E107" s="145">
        <v>43483</v>
      </c>
      <c r="F107" s="145">
        <v>43829</v>
      </c>
      <c r="G107" s="160">
        <f t="shared" si="3"/>
        <v>11.533333333333333</v>
      </c>
      <c r="H107" s="64" t="s">
        <v>2790</v>
      </c>
      <c r="I107" s="63" t="s">
        <v>1109</v>
      </c>
      <c r="J107" s="63" t="s">
        <v>1111</v>
      </c>
      <c r="K107" s="66">
        <v>2786044755</v>
      </c>
      <c r="L107" s="65" t="s">
        <v>2685</v>
      </c>
      <c r="M107" s="67">
        <v>1</v>
      </c>
      <c r="N107" s="65" t="s">
        <v>27</v>
      </c>
      <c r="O107" s="65" t="s">
        <v>2685</v>
      </c>
      <c r="P107" s="79"/>
    </row>
    <row r="108" spans="1:16" ht="29.5" customHeight="1" thickBot="1" x14ac:dyDescent="0.4"/>
    <row r="109" spans="1:16" s="19" customFormat="1" ht="31.5" customHeight="1" thickBot="1" x14ac:dyDescent="0.4">
      <c r="A109" s="182" t="s">
        <v>2633</v>
      </c>
      <c r="B109" s="183"/>
      <c r="C109" s="183"/>
      <c r="D109" s="183"/>
      <c r="E109" s="183"/>
      <c r="F109" s="183"/>
      <c r="G109" s="183"/>
      <c r="H109" s="183"/>
      <c r="I109" s="183"/>
      <c r="J109" s="183"/>
      <c r="K109" s="183"/>
      <c r="L109" s="183"/>
      <c r="M109" s="183"/>
      <c r="N109" s="183"/>
      <c r="O109" s="184"/>
      <c r="P109" s="76"/>
    </row>
    <row r="110" spans="1:16" ht="15" customHeight="1" x14ac:dyDescent="0.35">
      <c r="A110" s="185" t="s">
        <v>2656</v>
      </c>
      <c r="B110" s="186"/>
      <c r="C110" s="186"/>
      <c r="D110" s="186"/>
      <c r="E110" s="186"/>
      <c r="F110" s="186"/>
      <c r="G110" s="186"/>
      <c r="H110" s="186"/>
      <c r="I110" s="186"/>
      <c r="J110" s="186"/>
      <c r="K110" s="186"/>
      <c r="L110" s="186"/>
      <c r="M110" s="186"/>
      <c r="N110" s="186"/>
      <c r="O110" s="187"/>
    </row>
    <row r="111" spans="1:16" ht="15" thickBot="1" x14ac:dyDescent="0.4">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4">
      <c r="I112" s="196" t="s">
        <v>9</v>
      </c>
      <c r="J112" s="197"/>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t="s">
        <v>1148</v>
      </c>
      <c r="N114" s="173"/>
      <c r="O114" s="162" t="s">
        <v>1150</v>
      </c>
      <c r="P114" s="78"/>
    </row>
    <row r="115" spans="1:16" s="6" customFormat="1" ht="24.75" customHeight="1" x14ac:dyDescent="0.3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t="s">
        <v>1148</v>
      </c>
      <c r="N115" s="173"/>
      <c r="O115" s="162" t="s">
        <v>1150</v>
      </c>
      <c r="P115" s="78"/>
    </row>
    <row r="116" spans="1:16" s="6" customFormat="1" ht="24.75" customHeight="1" x14ac:dyDescent="0.3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t="s">
        <v>1148</v>
      </c>
      <c r="N116" s="173"/>
      <c r="O116" s="162" t="s">
        <v>1150</v>
      </c>
      <c r="P116" s="78"/>
    </row>
    <row r="117" spans="1:16" s="6" customFormat="1" ht="24.75" customHeight="1" outlineLevel="1" x14ac:dyDescent="0.3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t="s">
        <v>1148</v>
      </c>
      <c r="N117" s="173"/>
      <c r="O117" s="162" t="s">
        <v>1150</v>
      </c>
      <c r="P117" s="78"/>
    </row>
    <row r="118" spans="1:16" s="7" customFormat="1" ht="24.75" customHeight="1" outlineLevel="1" x14ac:dyDescent="0.3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t="s">
        <v>1148</v>
      </c>
      <c r="N118" s="173"/>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15" t="s">
        <v>2643</v>
      </c>
      <c r="J167" s="216"/>
      <c r="K167" s="216"/>
      <c r="L167" s="216"/>
      <c r="M167" s="216"/>
      <c r="N167" s="216"/>
      <c r="O167" s="217"/>
      <c r="U167" s="51"/>
    </row>
    <row r="168" spans="1:28" x14ac:dyDescent="0.35">
      <c r="A168" s="9"/>
      <c r="B168" s="234" t="s">
        <v>2658</v>
      </c>
      <c r="C168" s="234"/>
      <c r="D168" s="234"/>
      <c r="E168" s="8"/>
      <c r="F168" s="5"/>
      <c r="H168" s="81" t="s">
        <v>2657</v>
      </c>
      <c r="I168" s="215"/>
      <c r="J168" s="216"/>
      <c r="K168" s="216"/>
      <c r="L168" s="216"/>
      <c r="M168" s="216"/>
      <c r="N168" s="216"/>
      <c r="O168" s="217"/>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4" t="s">
        <v>2668</v>
      </c>
      <c r="B172" s="205"/>
      <c r="C172" s="205"/>
      <c r="D172" s="205"/>
      <c r="E172" s="205"/>
      <c r="F172" s="205"/>
      <c r="G172" s="205"/>
      <c r="H172" s="205"/>
      <c r="I172" s="205"/>
      <c r="J172" s="205"/>
      <c r="K172" s="205"/>
      <c r="L172" s="205"/>
      <c r="M172" s="205"/>
      <c r="N172" s="205"/>
      <c r="O172" s="206"/>
      <c r="P172" s="76"/>
    </row>
    <row r="173" spans="1:28" ht="15" customHeight="1" x14ac:dyDescent="0.35">
      <c r="A173" s="198" t="s">
        <v>2674</v>
      </c>
      <c r="B173" s="199"/>
      <c r="C173" s="199"/>
      <c r="D173" s="199"/>
      <c r="E173" s="199"/>
      <c r="F173" s="199"/>
      <c r="G173" s="199"/>
      <c r="H173" s="199"/>
      <c r="I173" s="199"/>
      <c r="J173" s="199"/>
      <c r="K173" s="199"/>
      <c r="L173" s="199"/>
      <c r="M173" s="199"/>
      <c r="N173" s="199"/>
      <c r="O173" s="200"/>
    </row>
    <row r="174" spans="1:28" ht="24" thickBot="1" x14ac:dyDescent="0.4">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5" x14ac:dyDescent="0.3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5" x14ac:dyDescent="0.35">
      <c r="A179" s="9"/>
      <c r="B179" s="191" t="s">
        <v>2669</v>
      </c>
      <c r="C179" s="191"/>
      <c r="D179" s="191"/>
      <c r="E179" s="171">
        <v>0.02</v>
      </c>
      <c r="F179" s="170">
        <v>0.03</v>
      </c>
      <c r="G179" s="165">
        <f>IF(F179&gt;0,SUM(E179+F179),"")</f>
        <v>0.05</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5" hidden="1" x14ac:dyDescent="0.3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5" hidden="1" x14ac:dyDescent="0.3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5" hidden="1" x14ac:dyDescent="0.3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0.05</v>
      </c>
      <c r="D185" s="91" t="s">
        <v>2628</v>
      </c>
      <c r="E185" s="94">
        <f>+(C185*SUM(K20:K35))</f>
        <v>162395845.5</v>
      </c>
      <c r="F185" s="92"/>
      <c r="G185" s="93"/>
      <c r="H185" s="88"/>
      <c r="I185" s="90" t="s">
        <v>2627</v>
      </c>
      <c r="J185" s="166">
        <f>+SUM(M179:M183)</f>
        <v>0.02</v>
      </c>
      <c r="K185" s="236" t="s">
        <v>2628</v>
      </c>
      <c r="L185" s="236"/>
      <c r="M185" s="94">
        <f>+J185*(SUM(K20:K35))</f>
        <v>64958338.200000003</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204" t="s">
        <v>18</v>
      </c>
      <c r="B188" s="205"/>
      <c r="C188" s="205"/>
      <c r="D188" s="205"/>
      <c r="E188" s="205"/>
      <c r="F188" s="205"/>
      <c r="G188" s="205"/>
      <c r="H188" s="205"/>
      <c r="I188" s="205"/>
      <c r="J188" s="205"/>
      <c r="K188" s="205"/>
      <c r="L188" s="205"/>
      <c r="M188" s="205"/>
      <c r="N188" s="205"/>
      <c r="O188" s="206"/>
      <c r="P188" s="76"/>
    </row>
    <row r="189" spans="1:28" ht="15" customHeight="1" x14ac:dyDescent="0.35">
      <c r="A189" s="198" t="s">
        <v>19</v>
      </c>
      <c r="B189" s="199"/>
      <c r="C189" s="199"/>
      <c r="D189" s="199"/>
      <c r="E189" s="199"/>
      <c r="F189" s="199"/>
      <c r="G189" s="199"/>
      <c r="H189" s="199"/>
      <c r="I189" s="199"/>
      <c r="J189" s="199"/>
      <c r="K189" s="199"/>
      <c r="L189" s="199"/>
      <c r="M189" s="199"/>
      <c r="N189" s="199"/>
      <c r="O189" s="200"/>
    </row>
    <row r="190" spans="1:28" ht="15" thickBot="1" x14ac:dyDescent="0.4">
      <c r="A190" s="201"/>
      <c r="B190" s="202"/>
      <c r="C190" s="202"/>
      <c r="D190" s="202"/>
      <c r="E190" s="202"/>
      <c r="F190" s="202"/>
      <c r="G190" s="202"/>
      <c r="H190" s="202"/>
      <c r="I190" s="202"/>
      <c r="J190" s="202"/>
      <c r="K190" s="202"/>
      <c r="L190" s="202"/>
      <c r="M190" s="202"/>
      <c r="N190" s="202"/>
      <c r="O190" s="203"/>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195" t="s">
        <v>2636</v>
      </c>
      <c r="C192" s="195"/>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2717</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4" t="s">
        <v>29</v>
      </c>
      <c r="B197" s="205"/>
      <c r="C197" s="205"/>
      <c r="D197" s="205"/>
      <c r="E197" s="205"/>
      <c r="F197" s="205"/>
      <c r="G197" s="205"/>
      <c r="H197" s="205"/>
      <c r="I197" s="205"/>
      <c r="J197" s="205"/>
      <c r="K197" s="205"/>
      <c r="L197" s="205"/>
      <c r="M197" s="205"/>
      <c r="N197" s="205"/>
      <c r="O197" s="206"/>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235" t="s">
        <v>2659</v>
      </c>
      <c r="C199" s="235"/>
      <c r="D199" s="235"/>
      <c r="E199" s="235"/>
      <c r="F199" s="235"/>
      <c r="G199" s="235"/>
      <c r="H199" s="235"/>
      <c r="I199" s="235"/>
      <c r="J199" s="235"/>
      <c r="K199" s="235"/>
      <c r="L199" s="235"/>
      <c r="M199" s="235"/>
      <c r="N199" s="235"/>
      <c r="O199" s="8"/>
    </row>
    <row r="200" spans="1:18" x14ac:dyDescent="0.35">
      <c r="A200" s="9"/>
      <c r="B200" s="192"/>
      <c r="C200" s="192"/>
      <c r="D200" s="192"/>
      <c r="E200" s="192"/>
      <c r="F200" s="192"/>
      <c r="G200" s="192"/>
      <c r="H200" s="192"/>
      <c r="I200" s="192"/>
      <c r="J200" s="192"/>
      <c r="K200" s="192"/>
      <c r="L200" s="192"/>
      <c r="M200" s="192"/>
      <c r="N200" s="192"/>
      <c r="O200" s="8"/>
    </row>
    <row r="201" spans="1:18" x14ac:dyDescent="0.35">
      <c r="A201" s="9"/>
      <c r="B201" s="193" t="s">
        <v>2648</v>
      </c>
      <c r="C201" s="194"/>
      <c r="D201" s="194"/>
      <c r="E201" s="194"/>
      <c r="F201" s="194"/>
      <c r="G201" s="194"/>
      <c r="H201" s="194"/>
      <c r="I201" s="194"/>
      <c r="J201" s="194"/>
      <c r="K201" s="194"/>
      <c r="L201" s="194"/>
      <c r="M201" s="194"/>
      <c r="N201" s="19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2718</v>
      </c>
      <c r="D211" s="21"/>
      <c r="G211" s="27" t="s">
        <v>2620</v>
      </c>
      <c r="H211" s="148" t="s">
        <v>2719</v>
      </c>
      <c r="J211" s="27" t="s">
        <v>2622</v>
      </c>
      <c r="K211" s="148" t="s">
        <v>2721</v>
      </c>
      <c r="L211" s="21"/>
      <c r="M211" s="21"/>
      <c r="N211" s="21"/>
      <c r="O211" s="8"/>
    </row>
    <row r="212" spans="1:15" x14ac:dyDescent="0.35">
      <c r="A212" s="9"/>
      <c r="B212" s="27" t="s">
        <v>2619</v>
      </c>
      <c r="C212" s="147" t="s">
        <v>2717</v>
      </c>
      <c r="D212" s="21"/>
      <c r="G212" s="27" t="s">
        <v>2621</v>
      </c>
      <c r="H212" s="148" t="s">
        <v>2720</v>
      </c>
      <c r="J212" s="27" t="s">
        <v>2623</v>
      </c>
      <c r="K212" s="147" t="s">
        <v>2722</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453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4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4fb10211-09fb-4e80-9f0b-184718d5d98c"/>
    <ds:schemaRef ds:uri="http://purl.org/dc/elements/1.1/"/>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2021-01-05T16:42:20Z</cp:lastPrinted>
  <dcterms:created xsi:type="dcterms:W3CDTF">2020-10-14T21:57:42Z</dcterms:created>
  <dcterms:modified xsi:type="dcterms:W3CDTF">2021-01-05T16:42:57Z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