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INVITACIONES BETTO 2020 PRIMERA INFANCIA\LA LUZ\SUCRE\VAN\FAMILIAR SINCELEJO\"/>
    </mc:Choice>
  </mc:AlternateContent>
  <xr:revisionPtr revIDLastSave="0" documentId="13_ncr:1_{1374EE1B-52EB-4454-A701-A6AAA08D278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<sst xmlns="http://schemas.openxmlformats.org/spreadsheetml/2006/main" count="3578" uniqueCount="2791">
  <si>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</si>
  <si>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</si>
  <si>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</si>
  <si>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</si>
  <si>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</si>
  <si>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</si>
  <si>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</si>
  <si>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</si>
  <si>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</si>
  <si>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</si>
  <si>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</si>
  <si>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</si>
  <si>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</si>
  <si>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</si>
  <si>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</si>
  <si>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</si>
  <si>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</si>
  <si>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</si>
  <si>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</si>
  <si>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</si>
  <si>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</si>
  <si>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</si>
  <si>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</si>
  <si>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</si>
  <si>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</si>
  <si>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</si>
  <si>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</si>
  <si>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</si>
  <si>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</si>
  <si>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</si>
  <si>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</si>
  <si>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</si>
  <si>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</si>
  <si>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</si>
  <si>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</si>
  <si>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</si>
  <si>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</si>
  <si>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</si>
  <si>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</si>
  <si>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</si>
  <si>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</si>
  <si>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</si>
  <si>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</si>
  <si>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</si>
  <si>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</si>
  <si>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</si>
  <si>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</si>
  <si>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</si>
  <si>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</si>
  <si>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</si>
  <si>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</si>
  <si>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</si>
  <si>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</si>
  <si>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</si>
  <si>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</si>
  <si>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</si>
  <si>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</si>
  <si>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</si>
  <si>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</si>
  <si>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</si>
  <si>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</si>
  <si>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</si>
  <si>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</si>
  <si>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</si>
  <si>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</si>
  <si>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</si>
  <si>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</si>
  <si>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</si>
  <si>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</si>
  <si>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</si>
  <si>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</si>
  <si>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</si>
  <si>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</si>
  <si>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</si>
  <si>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</si>
  <si>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</si>
  <si>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</si>
  <si>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</si>
  <si>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</si>
  <si>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</si>
  <si>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</si>
  <si>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</si>
  <si>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</si>
  <si>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</si>
  <si>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</si>
  <si>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</si>
  <si>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</si>
  <si>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</si>
  <si>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</si>
  <si>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</si>
  <si>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</si>
  <si>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</si>
  <si>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</si>
  <si>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</si>
  <si>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</si>
  <si>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</si>
  <si>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</si>
  <si>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</si>
  <si>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</si>
  <si>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</si>
  <si>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</si>
  <si>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</si>
  <si>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</si>
  <si>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</si>
  <si>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</si>
  <si>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</si>
  <si>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</si>
  <si>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</si>
  <si>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</si>
  <si>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</si>
  <si>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</si>
  <si>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</si>
  <si>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</si>
  <si>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</si>
  <si>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</si>
  <si>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</si>
  <si>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</si>
  <si>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</si>
  <si>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</si>
  <si>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</si>
  <si>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</si>
  <si>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</si>
  <si>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</si>
  <si>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</si>
  <si>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</si>
  <si>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</si>
  <si>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</si>
  <si>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</si>
  <si>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</si>
  <si>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</si>
  <si>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</si>
  <si>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</si>
  <si>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</si>
  <si>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</si>
  <si>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</si>
  <si>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</si>
  <si>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</si>
  <si>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</si>
  <si>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</si>
  <si>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</si>
  <si>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</si>
  <si>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</si>
  <si>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</si>
  <si>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</si>
  <si>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</si>
  <si>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</si>
  <si>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</si>
  <si>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</si>
  <si>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</si>
  <si>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</si>
  <si>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</si>
  <si>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</si>
  <si>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</si>
  <si>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</si>
  <si>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</si>
  <si>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</si>
  <si>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</si>
  <si>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</si>
  <si>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</si>
  <si>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</si>
  <si>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</si>
  <si>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</si>
  <si>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</si>
  <si>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</si>
  <si>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</si>
  <si>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</si>
  <si>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</si>
  <si>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</si>
  <si>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</si>
  <si>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</si>
  <si>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</si>
  <si>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</si>
  <si>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</si>
  <si>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</si>
  <si>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</si>
  <si>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</si>
  <si>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</si>
  <si>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</si>
  <si>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</si>
  <si>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</si>
  <si>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</si>
  <si>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</si>
  <si>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</si>
  <si>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</si>
  <si>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</si>
  <si>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</si>
  <si>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</si>
  <si>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</si>
  <si>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</si>
  <si>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</si>
  <si>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</si>
  <si>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</si>
  <si>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</si>
  <si>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</si>
  <si>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</si>
  <si>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</si>
  <si>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</si>
  <si>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</si>
  <si>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</si>
  <si>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</si>
  <si>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</si>
  <si>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</si>
  <si>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</si>
  <si>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</si>
  <si>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</si>
  <si>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</si>
  <si>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</si>
  <si>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</si>
  <si>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</si>
  <si>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</si>
  <si>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</si>
  <si>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</si>
  <si>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</si>
  <si>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</si>
  <si>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</si>
  <si>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</si>
  <si>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</si>
  <si>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</si>
  <si>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</si>
  <si>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</si>
  <si>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</si>
  <si>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</si>
  <si>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</si>
  <si>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</si>
  <si>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</si>
  <si>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</si>
  <si>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</si>
  <si>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</si>
  <si>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</si>
  <si>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</si>
  <si>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</si>
  <si>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</si>
  <si>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</si>
  <si>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</si>
  <si>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</si>
  <si>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</si>
  <si>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</si>
  <si>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</si>
  <si>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</si>
  <si>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</si>
  <si>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</si>
  <si>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</si>
  <si>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</si>
  <si>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</si>
  <si>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</si>
  <si>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</si>
  <si>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</si>
  <si>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</si>
  <si>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</si>
  <si>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</si>
  <si>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</si>
  <si>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</si>
  <si>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</si>
  <si>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</si>
  <si>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</si>
  <si>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</si>
  <si>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</si>
  <si>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</si>
  <si>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</si>
  <si>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</si>
  <si>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</si>
  <si>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</si>
  <si>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</si>
  <si>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</si>
  <si>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</si>
  <si>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</si>
  <si>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</si>
  <si>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</si>
  <si>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</si>
  <si>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</si>
  <si>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</si>
  <si>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</si>
  <si>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</si>
  <si>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</si>
  <si>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</si>
  <si>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</si>
  <si>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</si>
  <si>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</si>
  <si>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</si>
  <si>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</si>
  <si>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</si>
  <si>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</si>
  <si>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</si>
  <si>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</si>
  <si>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</si>
  <si>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</si>
  <si>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</si>
  <si>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</si>
  <si>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</si>
  <si>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</si>
  <si>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</si>
  <si>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</si>
  <si>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</si>
  <si>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</si>
  <si>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</si>
  <si>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</si>
  <si>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</si>
  <si>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</si>
  <si>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</si>
  <si>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</si>
  <si>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</si>
  <si>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</si>
  <si>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</si>
  <si>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</si>
  <si>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</si>
  <si>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</si>
  <si>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</si>
  <si>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</si>
  <si>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</si>
  <si>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</si>
  <si>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</si>
  <si>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</si>
  <si>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</si>
  <si>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</si>
  <si>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</si>
  <si>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</si>
  <si>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</si>
  <si>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</si>
  <si>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</si>
  <si>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</si>
  <si>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</si>
  <si>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</si>
  <si>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</si>
  <si>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</si>
  <si>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</si>
  <si>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</si>
  <si>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</si>
  <si>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</si>
  <si>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</si>
  <si>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</si>
  <si>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</si>
  <si>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</si>
  <si>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</si>
  <si>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</si>
  <si>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</si>
  <si>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</si>
  <si>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</si>
  <si>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</si>
  <si>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</si>
  <si>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</si>
  <si>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</si>
  <si>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</si>
  <si>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</si>
  <si>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</si>
  <si>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</si>
  <si>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</si>
  <si>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</si>
  <si>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</si>
  <si>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</si>
  <si>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</si>
  <si>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</si>
  <si>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</si>
  <si>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</si>
  <si>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</si>
  <si>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</si>
  <si>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</si>
  <si>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</si>
  <si>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</si>
  <si>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</si>
  <si>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</si>
  <si>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</si>
  <si>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</si>
  <si>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</si>
  <si>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</si>
  <si>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</si>
  <si>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</si>
  <si>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</si>
  <si>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</si>
  <si>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</si>
  <si>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</si>
  <si>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</si>
  <si>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</si>
  <si>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</si>
  <si>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</si>
  <si>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</si>
  <si>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</si>
  <si>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</si>
  <si>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</si>
  <si>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</si>
  <si>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</si>
  <si>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</si>
  <si>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</si>
  <si>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</si>
  <si>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</si>
  <si>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</si>
  <si>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</si>
  <si>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</si>
  <si>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</si>
  <si>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</si>
  <si>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</si>
  <si>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</si>
  <si>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</si>
  <si>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</si>
  <si>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</si>
  <si>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</si>
  <si>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</si>
  <si>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</si>
  <si>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</si>
  <si>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</si>
  <si>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</si>
  <si>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</si>
  <si>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</si>
  <si>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</si>
  <si>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</si>
  <si>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</si>
  <si>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</si>
  <si>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</si>
  <si>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</si>
  <si>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</si>
  <si>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</si>
  <si>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</si>
  <si>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</si>
  <si>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</si>
  <si>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</si>
  <si>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</si>
  <si>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</si>
  <si>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</si>
  <si>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</si>
  <si>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</si>
  <si>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</si>
  <si>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</si>
  <si>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</si>
  <si>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</si>
  <si>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</si>
  <si>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</si>
  <si>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</si>
  <si>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</si>
  <si>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</si>
  <si>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</si>
  <si>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</si>
  <si>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</si>
  <si>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</si>
  <si>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</si>
  <si>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</si>
  <si>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</si>
  <si>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</si>
  <si>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</si>
  <si>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</si>
  <si>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</si>
  <si>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</si>
  <si>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</si>
  <si>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</si>
  <si>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</si>
  <si>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</si>
  <si>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</si>
  <si>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</si>
  <si>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</si>
  <si>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</si>
  <si>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</si>
  <si>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</si>
  <si>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</si>
  <si>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</si>
  <si>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</si>
  <si>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</si>
  <si>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</si>
  <si>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</si>
  <si>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</si>
  <si>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</si>
  <si>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</si>
  <si>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</si>
  <si>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</si>
  <si>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</si>
  <si>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</si>
  <si>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</si>
  <si>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</si>
  <si>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</si>
  <si>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</si>
  <si>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</si>
  <si>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</si>
  <si>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</si>
  <si>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</si>
  <si>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</si>
  <si>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</si>
  <si>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</si>
  <si>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</si>
  <si>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</si>
  <si>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</si>
  <si>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</si>
  <si>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</si>
  <si>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</si>
  <si>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</si>
  <si>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</si>
  <si>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</si>
  <si>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</si>
  <si>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</si>
  <si>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</si>
  <si>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</si>
  <si>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</si>
  <si>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</si>
  <si>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</si>
  <si>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</si>
  <si>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</si>
  <si>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</si>
  <si>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</si>
  <si>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</si>
  <si>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</si>
  <si>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</si>
  <si>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</si>
  <si>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</si>
  <si>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</si>
  <si>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</si>
  <si>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</si>
  <si>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</si>
  <si>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</si>
  <si>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</si>
  <si>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</si>
  <si>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</si>
  <si>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</si>
  <si>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</si>
  <si>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</si>
  <si>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</si>
  <si>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</si>
  <si>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</si>
  <si>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</si>
  <si>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</si>
  <si>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</si>
  <si>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</si>
  <si>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</si>
  <si>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</si>
  <si>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</si>
  <si>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</si>
  <si>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</si>
  <si>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</si>
  <si>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</si>
  <si>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</si>
  <si>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</si>
  <si>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</si>
  <si>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</si>
  <si>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</si>
  <si>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</si>
  <si>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</si>
  <si>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</si>
  <si>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</si>
  <si>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</si>
  <si>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</si>
  <si>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</si>
  <si>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</si>
  <si>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</si>
  <si>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</si>
  <si>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</si>
  <si>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</si>
  <si>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</si>
  <si>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</si>
  <si>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</si>
  <si>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</si>
  <si>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</si>
  <si>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</si>
  <si>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</si>
  <si>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</si>
  <si>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</si>
  <si>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</si>
  <si>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</si>
  <si>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</si>
  <si>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</si>
  <si>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</si>
  <si>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</si>
  <si>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</si>
  <si>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</si>
  <si>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</si>
  <si>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</si>
  <si>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</si>
  <si>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</si>
  <si>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</si>
  <si>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</si>
  <si>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</si>
  <si>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</si>
  <si>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</si>
  <si>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</si>
  <si>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</si>
  <si>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</si>
  <si>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</si>
  <si>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</si>
  <si>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</si>
  <si>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</si>
  <si>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</si>
  <si>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</si>
  <si>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</si>
  <si>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</si>
  <si>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</si>
  <si>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</si>
  <si>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</si>
  <si>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</si>
  <si>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</si>
  <si>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</si>
  <si>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</si>
  <si>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</si>
  <si>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</si>
  <si>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</si>
  <si>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</si>
  <si>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</si>
  <si>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</si>
  <si>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</si>
  <si>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</si>
  <si>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</si>
  <si>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</si>
  <si>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</si>
  <si>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</si>
  <si>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</si>
  <si>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</si>
  <si>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</si>
  <si>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</si>
  <si>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</si>
  <si>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</si>
  <si>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</si>
  <si>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</si>
  <si>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</si>
  <si>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</si>
  <si>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</si>
  <si>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</si>
  <si>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</si>
  <si>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</si>
  <si>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</si>
  <si>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</si>
  <si>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</si>
  <si>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</si>
  <si>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</si>
  <si>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</si>
  <si>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</si>
  <si>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</si>
  <si>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</si>
  <si>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</si>
  <si>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</si>
  <si>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</si>
  <si>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</si>
  <si>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</si>
  <si>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</si>
  <si>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</si>
  <si>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</si>
  <si>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</si>
  <si>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</si>
  <si>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</si>
  <si>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</si>
  <si>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</si>
  <si>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</si>
  <si>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</si>
  <si>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</si>
  <si>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</si>
  <si>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</si>
  <si>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</si>
  <si>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</si>
  <si>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</si>
  <si>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</si>
  <si>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</si>
  <si>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</si>
  <si>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</si>
  <si>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</si>
  <si>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</si>
  <si>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</si>
  <si>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</si>
  <si>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</si>
  <si>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</si>
  <si>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</si>
  <si>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</si>
  <si>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</si>
  <si>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</si>
  <si>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</si>
  <si>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</si>
  <si>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</si>
  <si>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</si>
  <si>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</si>
  <si>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</si>
  <si>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</si>
  <si>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</si>
  <si>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</si>
  <si>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</si>
  <si>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</si>
  <si>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</si>
  <si>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</si>
  <si>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</si>
  <si>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</si>
  <si>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</si>
  <si>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</si>
  <si>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</si>
  <si>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</si>
  <si>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</si>
  <si>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</si>
  <si>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</si>
  <si>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</si>
  <si>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</si>
  <si>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</si>
  <si>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</si>
  <si>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</si>
  <si>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</si>
  <si>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</si>
  <si>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</si>
  <si>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</si>
  <si>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</si>
  <si>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</si>
  <si>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</si>
  <si>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</si>
  <si>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</si>
  <si>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</si>
  <si>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</si>
  <si>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</si>
  <si>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</si>
  <si>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</si>
  <si>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</si>
  <si>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</si>
  <si>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</si>
  <si>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</si>
  <si>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</si>
  <si>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</si>
  <si>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</si>
  <si>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</si>
  <si>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</si>
  <si>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</si>
  <si>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</si>
  <si>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</si>
  <si>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</si>
  <si>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</si>
  <si>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</si>
  <si>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</si>
  <si>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</si>
  <si>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</si>
  <si>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</si>
  <si>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</si>
  <si>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</si>
  <si>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</si>
  <si>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</si>
  <si>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</si>
  <si>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</si>
  <si>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</si>
  <si>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</si>
  <si>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</si>
  <si>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</si>
  <si>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</si>
  <si>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</si>
  <si>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</si>
  <si>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</si>
  <si>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</si>
  <si>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</si>
  <si>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</si>
  <si>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</si>
  <si>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</si>
  <si>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</si>
  <si>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</si>
  <si>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</si>
  <si>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</si>
  <si>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</si>
  <si>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</si>
  <si>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</si>
  <si>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</si>
  <si>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</si>
  <si>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</si>
  <si>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</si>
  <si>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</si>
  <si>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</si>
  <si>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</si>
  <si>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</si>
  <si>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</si>
  <si>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</si>
  <si>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</si>
  <si>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</si>
  <si>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</si>
  <si>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</si>
  <si>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</si>
  <si>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</si>
  <si>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</si>
  <si>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</si>
  <si>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</si>
  <si>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</si>
  <si>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</si>
  <si>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</si>
  <si>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</si>
  <si>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</si>
  <si>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</si>
  <si>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</si>
  <si>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</si>
  <si>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</si>
  <si>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</si>
  <si>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</si>
  <si>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</si>
  <si>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</si>
  <si>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</si>
  <si>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</si>
  <si>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</si>
  <si>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</si>
  <si>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</si>
  <si>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</si>
  <si>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</si>
  <si>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</si>
  <si>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</si>
  <si>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</si>
  <si>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</si>
  <si>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</si>
  <si>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</si>
  <si>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</si>
  <si>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</si>
  <si>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</si>
  <si>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</si>
  <si>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</si>
  <si>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</si>
  <si>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</si>
  <si>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</si>
  <si>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</si>
  <si>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</si>
  <si>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</si>
  <si>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</si>
  <si>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</si>
  <si>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</si>
  <si>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</si>
  <si>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</si>
  <si>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</si>
  <si>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</si>
  <si>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</si>
  <si>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</si>
  <si>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</si>
  <si>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</si>
  <si>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</si>
  <si>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</si>
  <si>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</si>
  <si>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</si>
  <si>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</si>
  <si>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</si>
  <si>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</si>
  <si>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</si>
  <si>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</si>
  <si>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</si>
  <si>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</si>
  <si>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</si>
  <si>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</si>
  <si>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</si>
  <si>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</si>
  <si>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</si>
  <si>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</si>
  <si>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</si>
  <si>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</si>
  <si>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</si>
  <si>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</si>
  <si>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</si>
  <si>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</si>
  <si>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</si>
  <si>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</si>
  <si>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</si>
  <si>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</si>
  <si>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</si>
  <si>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</si>
  <si>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</si>
  <si>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</si>
  <si>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</si>
  <si>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</si>
  <si>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</si>
  <si>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</si>
  <si>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</si>
  <si>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</si>
  <si>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</si>
  <si>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</si>
  <si>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</si>
  <si>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</si>
  <si>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</si>
  <si>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</si>
  <si>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</si>
  <si>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</si>
  <si>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</si>
  <si>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</si>
  <si>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</si>
  <si>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</si>
  <si>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</si>
  <si>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</si>
  <si>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</si>
  <si>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</si>
  <si>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</si>
  <si>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</si>
  <si>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</si>
  <si>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</si>
  <si>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</si>
  <si>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</si>
  <si>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</si>
  <si>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</si>
  <si>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</si>
  <si>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</si>
  <si>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</si>
  <si>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</si>
  <si>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</si>
  <si>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</si>
  <si>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</si>
  <si>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</si>
  <si>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</si>
  <si>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</si>
  <si>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</si>
  <si>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</si>
  <si>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</si>
  <si>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</si>
  <si>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</si>
  <si>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</si>
  <si>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</si>
  <si>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</si>
  <si>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</si>
  <si>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</si>
  <si>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</si>
  <si>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</si>
  <si>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</si>
  <si>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</si>
  <si>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</si>
  <si>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</si>
  <si>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</si>
  <si>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</si>
  <si>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</si>
  <si>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</si>
  <si>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</si>
  <si>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</si>
  <si>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</si>
  <si>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</si>
  <si>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</si>
  <si>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</si>
  <si>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</si>
  <si>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</si>
  <si>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</si>
  <si>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</si>
  <si>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</si>
  <si>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</si>
  <si>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</si>
  <si>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</si>
  <si>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</si>
  <si>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</si>
  <si>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</si>
  <si>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</si>
  <si>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</si>
  <si>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</si>
  <si>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</si>
  <si>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</si>
  <si>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</si>
  <si>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</si>
  <si>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</si>
  <si>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</si>
  <si>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</si>
  <si>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</si>
  <si>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</si>
  <si>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</si>
  <si>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</si>
  <si>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</si>
  <si>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</si>
  <si>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</si>
  <si>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</si>
  <si>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</si>
  <si>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</si>
  <si>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</si>
  <si>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</si>
  <si>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</si>
  <si>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</si>
  <si>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</si>
  <si>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</si>
  <si>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</si>
  <si>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</si>
  <si>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</si>
  <si>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</si>
  <si>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</si>
  <si>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</si>
  <si>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</si>
  <si>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</si>
  <si>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</si>
  <si>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</si>
  <si>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</si>
  <si>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</si>
  <si>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</si>
  <si>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</si>
  <si>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</si>
  <si>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</si>
  <si>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</si>
  <si>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</si>
  <si>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</si>
  <si>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</si>
  <si>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</si>
  <si>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</si>
  <si>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</si>
  <si>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</si>
  <si>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</si>
  <si>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</si>
  <si>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</si>
  <si>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</si>
  <si>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</si>
  <si>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</si>
  <si>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</si>
  <si>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</si>
  <si>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</si>
  <si>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</si>
  <si>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</si>
  <si>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</si>
  <si>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</si>
  <si>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</si>
  <si>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</si>
  <si>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</si>
  <si>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</si>
  <si>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</si>
  <si>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</si>
  <si>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</si>
  <si>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</si>
  <si>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</si>
  <si>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</si>
  <si>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</si>
  <si>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</si>
  <si>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</si>
  <si>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</si>
  <si>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</si>
  <si>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</si>
  <si>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</si>
  <si>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</si>
  <si>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</si>
  <si>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</si>
  <si>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</si>
  <si>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</si>
  <si>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</si>
  <si>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</si>
  <si>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</si>
  <si>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</si>
  <si>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</si>
  <si>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</si>
  <si>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</si>
  <si>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</si>
  <si>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</si>
  <si>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</si>
  <si>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</si>
  <si>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</si>
  <si>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</si>
  <si>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</si>
  <si>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</si>
  <si>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</si>
  <si>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</si>
  <si>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</si>
  <si>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</si>
  <si>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</si>
  <si>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</si>
  <si>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</si>
  <si>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</si>
  <si>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</si>
  <si>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</si>
  <si>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</si>
  <si>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</si>
  <si>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</si>
  <si>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</si>
  <si>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</si>
  <si>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</si>
  <si>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</si>
  <si>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</si>
  <si>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</si>
  <si>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</si>
  <si>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</si>
  <si>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</si>
  <si>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</si>
  <si>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</si>
  <si>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</si>
  <si>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</si>
  <si>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</si>
  <si>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</si>
  <si>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</si>
  <si>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</si>
  <si>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</si>
  <si>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</si>
  <si>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</si>
  <si>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</si>
  <si>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</si>
  <si>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</si>
  <si>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</si>
  <si>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</si>
  <si>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</si>
  <si>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</si>
  <si>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</si>
  <si>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</si>
  <si>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</si>
  <si>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</si>
  <si>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</si>
  <si>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</si>
  <si>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</si>
  <si>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</si>
  <si>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</si>
  <si>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</si>
  <si>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</si>
  <si>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</si>
  <si>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</si>
  <si>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</si>
  <si>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</si>
  <si>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</si>
  <si>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</si>
  <si>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</si>
  <si>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</si>
  <si>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</si>
  <si>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</si>
  <si>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</si>
  <si>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</si>
  <si>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</si>
  <si>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</si>
  <si>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</si>
  <si>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</si>
  <si>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</si>
  <si>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</si>
  <si>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</si>
  <si>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</si>
  <si>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</si>
  <si>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</si>
  <si>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</si>
  <si>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</si>
  <si>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</si>
  <si>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</si>
  <si>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</si>
  <si>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</si>
  <si>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</si>
  <si>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</si>
  <si>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</si>
  <si>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</si>
  <si>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</si>
  <si>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</si>
  <si>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</si>
  <si>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</si>
  <si>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</si>
  <si>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</si>
  <si>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</si>
  <si>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</si>
  <si>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</si>
  <si>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</si>
  <si>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</si>
  <si>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</si>
  <si>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</si>
  <si>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</si>
  <si>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</si>
  <si>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</si>
  <si>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</si>
  <si>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</si>
  <si>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</si>
  <si>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</si>
  <si>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</si>
  <si>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</si>
  <si>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</si>
  <si>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</si>
  <si>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</si>
  <si>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</si>
  <si>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</si>
  <si>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</si>
  <si>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</si>
  <si>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</si>
  <si>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</si>
  <si>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</si>
  <si>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</si>
  <si>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</si>
  <si>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</si>
  <si>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</si>
  <si>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</si>
  <si>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</si>
  <si>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</si>
  <si>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</si>
  <si>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</si>
  <si>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</si>
  <si>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</si>
  <si>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</si>
  <si>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</si>
  <si>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</si>
  <si>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</si>
  <si>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</si>
  <si>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</si>
  <si>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</si>
  <si>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</si>
  <si>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</si>
  <si>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</si>
  <si>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</si>
  <si>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</si>
  <si>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</si>
  <si>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</si>
  <si>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</si>
  <si>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</si>
  <si>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</si>
  <si>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</si>
  <si>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</si>
  <si>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</si>
  <si>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</si>
  <si>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</si>
  <si>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</si>
  <si>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</si>
  <si>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</si>
  <si>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</si>
  <si>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</si>
  <si>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</si>
  <si>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</si>
  <si>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</si>
  <si>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</si>
  <si>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</si>
  <si>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</si>
  <si>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</si>
  <si>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</si>
  <si>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</si>
  <si>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</si>
  <si>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</si>
  <si>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</si>
  <si>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</si>
  <si>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</si>
  <si>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</si>
  <si>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</si>
  <si>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</si>
  <si>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</si>
  <si>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</si>
  <si>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</si>
  <si>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</si>
  <si>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</si>
  <si>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</si>
  <si>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</si>
  <si>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</si>
  <si>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</si>
  <si>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</si>
  <si>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</si>
  <si>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</si>
  <si>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</si>
  <si>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</si>
  <si>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</si>
  <si>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</si>
  <si>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</si>
  <si>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</si>
  <si>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</si>
  <si>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</si>
  <si>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</si>
  <si>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</si>
  <si>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</si>
  <si>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</si>
  <si>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</si>
  <si>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</si>
  <si>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</si>
  <si>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</si>
  <si>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</si>
  <si>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</si>
  <si>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</si>
  <si>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</si>
  <si>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</si>
  <si>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</si>
  <si>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</si>
  <si>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</si>
  <si>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</si>
  <si>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</si>
  <si>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</si>
  <si>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</si>
  <si>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</si>
  <si>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</si>
  <si>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</si>
  <si>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</si>
  <si>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</si>
  <si>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</si>
  <si>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</si>
  <si>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</si>
  <si>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</si>
  <si>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</si>
  <si>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</si>
  <si>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</si>
  <si>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</si>
  <si>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</si>
  <si>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</si>
  <si>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</si>
  <si>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</si>
  <si>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</si>
  <si>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</si>
  <si>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</si>
  <si>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</si>
  <si>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</si>
  <si>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</si>
  <si>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</si>
  <si>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</si>
  <si>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</si>
  <si>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</si>
  <si>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</si>
  <si>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</si>
  <si>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</si>
  <si>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</si>
  <si>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</si>
  <si>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</si>
  <si>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</si>
  <si>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</si>
  <si>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</si>
  <si>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</si>
  <si>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</si>
  <si>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</si>
  <si>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</si>
  <si>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</si>
  <si>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</si>
  <si>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</si>
  <si>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</si>
  <si>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</si>
  <si>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</si>
  <si>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</si>
  <si>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</si>
  <si>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</si>
  <si>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</si>
  <si>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</si>
  <si>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</si>
  <si>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</si>
  <si>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</si>
  <si>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</si>
  <si>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</si>
  <si>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</si>
  <si>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</si>
  <si>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</si>
  <si>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</si>
  <si>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</si>
  <si>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</si>
  <si>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</si>
  <si>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</si>
  <si>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</si>
  <si>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</si>
  <si>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</si>
  <si>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</si>
  <si>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</si>
  <si>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</si>
  <si>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</si>
  <si>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</si>
  <si>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</si>
  <si>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</si>
  <si>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</si>
  <si>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</si>
  <si>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</si>
  <si>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</si>
  <si>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</si>
  <si>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</si>
  <si>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</si>
  <si>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</si>
  <si>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</si>
  <si>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</si>
  <si>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</si>
  <si>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</si>
  <si>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</si>
  <si>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</si>
  <si>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</si>
  <si>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</si>
  <si>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</si>
  <si>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</si>
  <si>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</si>
  <si>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</si>
  <si>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</si>
  <si>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</si>
  <si>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</si>
  <si>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</si>
  <si>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</si>
  <si>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</si>
  <si>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</si>
  <si>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</si>
  <si>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</si>
  <si>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</si>
  <si>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</si>
  <si>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</si>
  <si>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</si>
  <si>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</si>
  <si>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</si>
  <si>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</si>
  <si>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</si>
  <si>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</si>
  <si>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</si>
  <si>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</si>
  <si>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</si>
  <si>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</si>
  <si>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</si>
  <si>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</si>
  <si>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</si>
  <si>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</si>
  <si>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</si>
  <si>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</si>
  <si>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</si>
  <si>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</si>
  <si>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</si>
  <si>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</si>
  <si>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</si>
  <si>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</si>
  <si>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</si>
  <si>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</si>
  <si>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</si>
  <si>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</si>
  <si>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</si>
  <si>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</si>
  <si>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</si>
  <si>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</si>
  <si>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</si>
  <si>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</si>
  <si>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</si>
  <si>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</si>
  <si>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</si>
  <si>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</si>
  <si>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</si>
  <si>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</si>
  <si>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</si>
  <si>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</si>
  <si>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</si>
  <si>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</si>
  <si>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</si>
  <si>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</si>
  <si>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</si>
  <si>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</si>
  <si>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</si>
  <si>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</si>
  <si>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</si>
  <si>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</si>
  <si>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</si>
  <si>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</si>
  <si>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</si>
  <si>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</si>
  <si>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</si>
  <si>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</si>
  <si>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</si>
  <si>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</si>
  <si>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</si>
  <si>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</si>
  <si>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</si>
  <si>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</si>
  <si>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</si>
  <si>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</si>
  <si>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</si>
  <si>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</si>
  <si>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</si>
  <si>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</si>
  <si>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</si>
  <si>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</si>
  <si>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</si>
  <si>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</si>
  <si>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</si>
  <si>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</si>
  <si>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</si>
  <si>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</si>
  <si>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</si>
  <si>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</si>
  <si>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</si>
  <si>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</si>
  <si>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</si>
  <si>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</si>
  <si>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</si>
  <si>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</si>
  <si>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</si>
  <si>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</si>
  <si>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</si>
  <si>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</si>
  <si>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</si>
  <si>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</si>
  <si>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</si>
  <si>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</si>
  <si>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</si>
  <si>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</si>
  <si>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</si>
  <si>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</si>
  <si>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</si>
  <si>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</si>
  <si>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</si>
  <si>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</si>
  <si>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</si>
  <si>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</si>
  <si>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</si>
  <si>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</si>
  <si>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</si>
  <si>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</si>
  <si>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</si>
  <si>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</si>
  <si>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</si>
  <si>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</si>
  <si>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</si>
  <si>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</si>
  <si>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</si>
  <si>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</si>
  <si>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</si>
  <si>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</si>
  <si>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</si>
  <si>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</si>
  <si>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</si>
  <si>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</si>
  <si>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</si>
  <si>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</si>
  <si>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</si>
  <si>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</si>
  <si>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</si>
  <si>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</si>
  <si>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</si>
  <si>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</si>
  <si>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</si>
  <si>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</si>
  <si>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</si>
  <si>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</si>
  <si>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</si>
  <si>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</si>
  <si>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</si>
  <si>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</si>
  <si>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</si>
  <si>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</si>
  <si>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</si>
  <si>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</si>
  <si>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</si>
  <si>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</si>
  <si>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</si>
  <si>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</si>
  <si>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</si>
  <si>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</si>
  <si>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</si>
  <si>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</si>
  <si>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</si>
  <si>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</si>
  <si>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</si>
  <si>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</si>
  <si>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</si>
  <si>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</si>
  <si>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</si>
  <si>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</si>
  <si>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</si>
  <si>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</si>
  <si>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</si>
  <si>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</si>
  <si>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</si>
  <si>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</si>
  <si>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</si>
  <si>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</si>
  <si>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</si>
  <si>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</si>
  <si>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</si>
  <si>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</si>
  <si>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</si>
  <si>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</si>
  <si>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</si>
  <si>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</si>
  <si>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</si>
  <si>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</si>
  <si>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</si>
  <si>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</si>
  <si>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</si>
  <si>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</si>
  <si>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</si>
  <si>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</si>
  <si>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</si>
  <si>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</si>
  <si>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</si>
  <si>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</si>
  <si>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</si>
  <si>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</si>
  <si>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</si>
  <si>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</si>
  <si>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</si>
  <si>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</si>
  <si>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</si>
  <si>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</si>
  <si>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</si>
  <si>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</si>
  <si>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</si>
  <si>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</si>
  <si>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</si>
  <si>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</si>
  <si>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</si>
  <si>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</si>
  <si>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</si>
  <si>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</si>
  <si>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</si>
  <si>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</si>
  <si>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</si>
  <si>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</si>
  <si>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</si>
  <si>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</si>
  <si>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</si>
  <si>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</si>
  <si>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</si>
  <si>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</si>
  <si>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</si>
  <si>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</si>
  <si>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</si>
  <si>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</si>
  <si>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</si>
  <si>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</si>
  <si>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</si>
  <si>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</si>
  <si>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</si>
  <si>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</si>
  <si>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</si>
  <si>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</si>
  <si>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</si>
  <si>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</si>
  <si>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</si>
  <si>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</si>
  <si>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</si>
  <si>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</si>
  <si>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</si>
  <si>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</si>
  <si>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</si>
  <si>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</si>
  <si>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</si>
  <si>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</si>
  <si>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</si>
  <si>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</si>
  <si>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</si>
  <si>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</si>
  <si>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</si>
  <si>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</si>
  <si>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</si>
  <si>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</si>
  <si>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</si>
  <si>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</si>
  <si>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</si>
  <si>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</si>
  <si>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</si>
  <si>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</si>
  <si>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</si>
  <si>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</si>
  <si>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</si>
  <si>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</si>
  <si>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</si>
  <si>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</si>
  <si>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</si>
  <si>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</si>
  <si>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</si>
  <si>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</si>
  <si>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</si>
  <si>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</si>
  <si>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</si>
  <si>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</si>
  <si>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</si>
  <si>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</si>
  <si>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</si>
  <si>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</si>
  <si>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</si>
  <si>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</si>
  <si>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</si>
  <si>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</si>
  <si>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</si>
  <si>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</si>
  <si>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</si>
  <si>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</si>
  <si>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</si>
  <si>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</si>
  <si>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</si>
  <si>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</si>
  <si>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</si>
  <si>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</si>
  <si>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</si>
  <si>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</si>
  <si>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</si>
  <si>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</si>
  <si>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</si>
  <si>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</si>
  <si>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</si>
  <si>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</si>
  <si>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</si>
  <si>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</si>
  <si>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</si>
  <si>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</si>
  <si>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</si>
  <si>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</si>
  <si>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</si>
  <si>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</si>
  <si>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</si>
  <si>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</si>
  <si>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</si>
  <si>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</si>
  <si>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</si>
  <si>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</si>
  <si>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</si>
  <si>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</si>
  <si>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</si>
  <si>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</si>
  <si>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</si>
  <si>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</si>
  <si>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</si>
  <si>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</si>
  <si>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</si>
  <si>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</si>
  <si>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</si>
  <si>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</si>
  <si>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</si>
  <si>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</si>
  <si>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</si>
  <si>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</si>
  <si>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</si>
  <si>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</si>
  <si>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</si>
  <si>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</si>
  <si>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</si>
  <si>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</si>
  <si>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</si>
  <si>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</si>
  <si>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</si>
  <si>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</si>
  <si>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</si>
  <si>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</si>
  <si>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</si>
  <si>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</si>
  <si>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</si>
  <si>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</si>
  <si>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</si>
  <si>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</si>
  <si>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</si>
  <si>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</si>
  <si>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</si>
  <si>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</si>
  <si>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</si>
  <si>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</si>
  <si>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</si>
  <si>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</si>
  <si>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</si>
  <si>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</si>
  <si>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</si>
  <si>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</si>
  <si>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</si>
  <si>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</si>
  <si>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</si>
  <si>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</si>
  <si>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</si>
  <si>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</si>
  <si>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</si>
  <si>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</si>
  <si>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</si>
  <si>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</si>
  <si>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</si>
  <si>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</si>
  <si>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</si>
  <si>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</si>
  <si>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</si>
  <si>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</si>
  <si>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</si>
  <si>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</si>
  <si>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</si>
  <si>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</si>
  <si>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</si>
  <si>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</si>
  <si>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</si>
  <si>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</si>
  <si>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</si>
  <si>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</si>
  <si>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</si>
  <si>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</si>
  <si>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</si>
  <si>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</si>
  <si>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</si>
  <si>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</si>
  <si>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</si>
  <si>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</si>
  <si>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</si>
  <si>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</si>
  <si>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</si>
  <si>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</si>
  <si>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</si>
  <si>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</si>
  <si>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</si>
  <si>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</si>
  <si>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</si>
  <si>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</si>
  <si>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</si>
  <si>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</si>
  <si>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</si>
  <si>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</si>
  <si>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</si>
  <si>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</si>
  <si>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</si>
  <si>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</si>
  <si>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</si>
  <si>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</si>
  <si>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</si>
  <si>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</si>
  <si>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</si>
  <si>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</si>
  <si>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</si>
  <si>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</si>
  <si>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</si>
  <si>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</si>
  <si>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</si>
  <si>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</si>
  <si>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</si>
  <si>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</si>
  <si>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</si>
  <si>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</si>
  <si>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</si>
  <si>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</si>
  <si>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</si>
  <si>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</si>
  <si>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</si>
  <si>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</si>
  <si>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</si>
  <si>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</si>
  <si>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</si>
  <si>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</si>
  <si>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</si>
  <si>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</si>
  <si>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</si>
  <si>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</si>
  <si>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</si>
  <si>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</si>
  <si>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</si>
  <si>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</si>
  <si>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</si>
  <si>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</si>
  <si>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</si>
  <si>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</si>
  <si>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</si>
  <si>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</si>
  <si>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</si>
  <si>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</si>
  <si>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</si>
  <si>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</si>
  <si>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</si>
  <si>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</si>
  <si>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</si>
  <si>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</si>
  <si>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</si>
  <si>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</si>
  <si>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</si>
  <si>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</si>
  <si>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</si>
  <si>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</si>
  <si>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</si>
  <si>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</si>
  <si>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</si>
  <si>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</si>
  <si>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</si>
  <si>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</si>
  <si>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</si>
  <si>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</si>
  <si>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</si>
  <si>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</si>
  <si>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</si>
  <si>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</si>
  <si>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</si>
  <si>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</si>
  <si>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</si>
  <si>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</si>
  <si>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</si>
  <si>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</si>
  <si>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</si>
  <si>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</si>
  <si>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</si>
  <si>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</si>
  <si>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</si>
  <si>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</si>
  <si>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</si>
  <si>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</si>
  <si>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</si>
  <si>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</si>
  <si>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</si>
  <si>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</si>
  <si>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</si>
  <si>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</si>
  <si>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</si>
  <si>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</si>
  <si>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</si>
  <si>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</si>
  <si>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</si>
  <si>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</si>
  <si>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</si>
  <si>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</si>
  <si>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</si>
  <si>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</si>
  <si>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</si>
  <si>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</si>
  <si>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</si>
  <si>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</si>
  <si>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</si>
  <si>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</si>
  <si>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</si>
  <si>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</si>
  <si>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</si>
  <si>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</si>
  <si>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</si>
  <si>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</si>
  <si>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</si>
  <si>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</si>
  <si>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</si>
  <si>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</si>
  <si>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</si>
  <si>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</si>
  <si>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</si>
  <si>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</si>
  <si>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</si>
  <si>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</si>
  <si>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</si>
  <si>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</si>
  <si>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</si>
  <si>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</si>
  <si>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</si>
  <si>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</si>
  <si>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</si>
  <si>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</si>
  <si>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</si>
  <si>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</si>
  <si>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</si>
  <si>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</si>
  <si>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</si>
  <si>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</si>
  <si>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</si>
  <si>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</si>
  <si>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</si>
  <si>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</si>
  <si>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</si>
  <si>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</si>
  <si>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</si>
  <si>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</si>
  <si>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</si>
  <si>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</si>
  <si>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</si>
  <si>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</si>
  <si>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</si>
  <si>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</si>
  <si>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</si>
  <si>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</si>
  <si>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</si>
  <si>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</si>
  <si>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</si>
  <si>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</si>
  <si>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</si>
  <si>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</si>
  <si>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</si>
  <si>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</si>
  <si>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</si>
  <si>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</si>
  <si>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</si>
  <si>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</si>
  <si>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</si>
  <si>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</si>
  <si>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</si>
  <si>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</si>
  <si>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</si>
  <si>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</si>
  <si>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</si>
  <si>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</si>
  <si>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</si>
  <si>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</si>
  <si>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</si>
  <si>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</si>
  <si>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</si>
  <si>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</si>
  <si>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</si>
  <si>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</si>
  <si>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</si>
  <si>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</si>
  <si>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</si>
  <si>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</si>
  <si>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</si>
  <si>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</si>
  <si>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</si>
  <si>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</si>
  <si>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</si>
  <si>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</si>
  <si>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</si>
  <si>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</si>
  <si>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</si>
  <si>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</si>
  <si>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</si>
  <si>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</si>
  <si>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</si>
  <si>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</si>
  <si>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</si>
  <si>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</si>
  <si>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</si>
  <si>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</si>
  <si>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</si>
  <si>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</si>
  <si>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</si>
  <si>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</si>
  <si>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</si>
  <si>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</si>
  <si>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</si>
  <si>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</si>
  <si>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</si>
  <si>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</si>
  <si>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</si>
  <si>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</si>
  <si>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</si>
  <si>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</si>
  <si>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</si>
  <si>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</si>
  <si>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</si>
  <si>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</si>
  <si>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</si>
  <si>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</si>
  <si>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</si>
  <si>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</si>
  <si>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</si>
  <si>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</si>
  <si>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</si>
  <si>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</si>
  <si>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</si>
  <si>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</si>
  <si>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</si>
  <si>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</si>
  <si>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</si>
  <si>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</si>
  <si>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</si>
  <si>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</si>
  <si>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</si>
  <si>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</si>
  <si>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</si>
  <si>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</si>
  <si>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</si>
  <si>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</si>
  <si>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</si>
  <si>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</si>
  <si>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</si>
  <si>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</si>
  <si>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</si>
  <si>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</si>
  <si>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</si>
  <si>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</si>
  <si>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</si>
  <si>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</si>
  <si>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</si>
  <si>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</si>
  <si>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</si>
  <si>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</si>
  <si>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</si>
  <si>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</si>
  <si>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</si>
  <si>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</si>
  <si>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</si>
  <si>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</si>
  <si>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</si>
  <si>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</si>
  <si>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</si>
  <si>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</si>
  <si>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</si>
  <si>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</si>
  <si>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</si>
  <si>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</si>
  <si>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</si>
  <si>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</si>
  <si>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</si>
  <si>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</si>
  <si>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</si>
  <si>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</si>
  <si>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</si>
  <si>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</si>
  <si>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</si>
  <si>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</si>
  <si>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</si>
  <si>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</si>
  <si>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</si>
  <si>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</si>
  <si>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</si>
  <si>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</si>
  <si>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</si>
  <si>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</si>
  <si>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</si>
  <si>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</si>
  <si>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</si>
  <si>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</si>
  <si>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</si>
  <si>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</si>
  <si>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</si>
  <si>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</si>
  <si>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</si>
  <si>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</si>
  <si>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</si>
  <si>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</si>
  <si>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</si>
  <si>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</si>
  <si>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</si>
  <si>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</si>
  <si>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</si>
  <si>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</si>
  <si>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</si>
  <si>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</si>
  <si>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</si>
  <si>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</si>
  <si>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</si>
  <si>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</si>
  <si>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</si>
  <si>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</si>
  <si>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</si>
  <si>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</si>
  <si>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</si>
  <si>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</si>
  <si>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</si>
  <si>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</si>
  <si>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</si>
  <si>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</si>
  <si>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</si>
  <si>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</si>
  <si>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</si>
  <si>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</si>
  <si>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</si>
  <si>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</si>
  <si>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</si>
  <si>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</si>
  <si>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</si>
  <si>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</si>
  <si>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</si>
  <si>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</si>
  <si>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</si>
  <si>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</si>
  <si>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</si>
  <si>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</si>
  <si>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</si>
  <si>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</si>
  <si>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</si>
  <si>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</si>
  <si>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</si>
  <si>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</si>
  <si>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</si>
  <si>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</si>
  <si>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</si>
  <si>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</si>
  <si>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</si>
  <si>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</si>
  <si>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</si>
  <si>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</si>
  <si>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</si>
  <si>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</si>
  <si>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</si>
  <si>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</si>
  <si>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</si>
  <si>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</si>
  <si>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</si>
  <si>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</si>
  <si>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</si>
  <si>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</si>
  <si>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</si>
  <si>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</si>
  <si>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</si>
  <si>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</si>
  <si>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</si>
  <si>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</si>
  <si>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</si>
  <si>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</si>
  <si>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</si>
  <si>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</si>
  <si>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</si>
  <si>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</si>
  <si>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</si>
  <si>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</si>
  <si>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</si>
  <si>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</si>
  <si>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</si>
  <si>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</si>
  <si>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</si>
  <si>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</si>
  <si>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</si>
  <si>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</si>
  <si>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</si>
  <si>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</si>
  <si>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</si>
  <si>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</si>
  <si>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</si>
  <si>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</si>
  <si>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</si>
  <si>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</si>
  <si>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</si>
  <si>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</si>
  <si>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</si>
  <si>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</si>
  <si>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</si>
  <si>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</si>
  <si>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</si>
  <si>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</si>
  <si>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</si>
  <si>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</si>
  <si>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</si>
  <si>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</si>
  <si>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</si>
  <si>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</si>
  <si>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</si>
  <si>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</si>
  <si>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</si>
  <si>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</si>
  <si>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</si>
  <si>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</si>
  <si>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</si>
  <si>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</si>
  <si>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</si>
  <si>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</si>
  <si>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</si>
  <si>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</si>
  <si>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</si>
  <si>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</si>
  <si>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</si>
  <si>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</si>
  <si>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</si>
  <si>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</si>
  <si>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</si>
  <si>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</si>
  <si>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</si>
  <si>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</si>
  <si>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</si>
  <si>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</si>
  <si>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</si>
  <si>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</si>
  <si>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</si>
  <si>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</si>
  <si>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</si>
  <si>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</si>
  <si>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</si>
  <si>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</si>
  <si>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</si>
  <si>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</si>
  <si>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</si>
  <si>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</si>
  <si>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</si>
  <si>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</si>
  <si>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</si>
  <si>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</si>
  <si>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</si>
  <si>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</si>
  <si>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</si>
  <si>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</si>
  <si>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</si>
  <si>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</si>
  <si>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</si>
  <si>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</si>
  <si>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</si>
  <si>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</si>
  <si>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</si>
  <si>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</si>
  <si>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</si>
  <si>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</si>
  <si>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</si>
  <si>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</si>
  <si>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</si>
  <si>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</si>
  <si>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</si>
  <si>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</si>
  <si>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</si>
  <si>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</si>
  <si>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</si>
  <si>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</si>
  <si>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</si>
  <si>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</si>
  <si>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</si>
  <si>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</si>
  <si>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</si>
  <si>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</si>
  <si>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</si>
  <si>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</si>
  <si>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</si>
  <si>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</si>
  <si>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</si>
  <si>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</si>
  <si>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</si>
  <si>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</si>
  <si>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</si>
  <si>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</si>
  <si>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</si>
  <si>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</si>
  <si>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</si>
  <si>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</si>
  <si>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</si>
  <si>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</si>
  <si>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</si>
  <si>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</si>
  <si>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</si>
  <si>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</si>
  <si>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</si>
  <si>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</si>
  <si>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</si>
  <si>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</si>
  <si>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</si>
  <si>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</si>
  <si>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</si>
  <si>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</si>
  <si>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</si>
  <si>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</si>
  <si>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</si>
  <si>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</si>
  <si>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</si>
  <si>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</si>
  <si>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</si>
  <si>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</si>
  <si>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</si>
  <si>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</si>
  <si>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</si>
  <si>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</si>
  <si>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</si>
  <si>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</si>
  <si>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</si>
  <si>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</si>
  <si>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</si>
  <si>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</si>
  <si>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</si>
  <si>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</si>
  <si>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</si>
  <si>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</si>
  <si>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</si>
  <si>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</si>
  <si>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</si>
  <si>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</si>
  <si>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</si>
  <si>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</si>
  <si>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</si>
  <si>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</si>
  <si>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</si>
  <si>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</si>
  <si>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</si>
  <si>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</si>
  <si>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</si>
  <si>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</si>
  <si>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</si>
  <si>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</si>
  <si>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</si>
  <si>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</si>
  <si>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</si>
  <si>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</si>
  <si>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</si>
  <si>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</si>
  <si>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</si>
  <si>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</si>
  <si>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</si>
  <si>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</si>
  <si>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</si>
  <si>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</si>
  <si>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</si>
  <si>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</si>
  <si>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</si>
  <si>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</si>
  <si>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</si>
  <si>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</si>
  <si>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</si>
  <si>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</si>
  <si>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</si>
  <si>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</si>
  <si>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</si>
  <si>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</si>
  <si>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</si>
  <si>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</si>
  <si>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</si>
  <si>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</si>
  <si>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</si>
  <si>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</si>
  <si>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</si>
  <si>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</si>
  <si>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</si>
  <si>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</si>
  <si>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</si>
  <si>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</si>
  <si>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</si>
  <si>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</si>
  <si>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</si>
  <si>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</si>
  <si>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</si>
  <si>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</si>
  <si>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</si>
  <si>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</si>
  <si>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</si>
  <si>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</si>
  <si>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</si>
  <si>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</si>
  <si>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</si>
  <si>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</si>
  <si>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</si>
  <si>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</si>
  <si>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</si>
  <si>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</si>
  <si>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</si>
  <si>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</si>
  <si>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</si>
  <si>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</si>
  <si>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</si>
  <si>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</si>
  <si>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</si>
  <si>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</si>
  <si>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</si>
  <si>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</si>
  <si>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</si>
  <si>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</si>
  <si>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</si>
  <si>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</si>
  <si>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</si>
  <si>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</si>
  <si>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</si>
  <si>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</si>
  <si>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</si>
  <si>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</si>
  <si>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</si>
  <si>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</si>
  <si>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</si>
  <si>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</si>
  <si>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</si>
  <si>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</si>
  <si>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</si>
  <si>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</si>
  <si>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</si>
  <si>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</si>
  <si>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</si>
  <si>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</si>
  <si>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</si>
  <si>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</si>
  <si>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</si>
  <si>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</si>
  <si>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</si>
  <si>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</si>
  <si>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</si>
  <si>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</si>
  <si>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</si>
  <si>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</si>
  <si>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</si>
  <si>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</si>
  <si>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</si>
  <si>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</si>
  <si>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</si>
  <si>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</si>
  <si>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</si>
  <si>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</si>
  <si>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</si>
  <si>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</si>
  <si>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</si>
  <si>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</si>
  <si>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</si>
  <si>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</si>
  <si>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</si>
  <si>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</si>
  <si>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</si>
  <si>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</si>
  <si>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</si>
  <si>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</si>
  <si>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</si>
  <si>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</si>
  <si>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</si>
  <si>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</si>
  <si>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</si>
  <si>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</si>
  <si>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</si>
  <si>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</si>
  <si>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</si>
  <si>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</si>
  <si>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</si>
  <si>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</si>
  <si>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</si>
  <si>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</si>
  <si>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</si>
  <si>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</si>
  <si>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</si>
  <si>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</si>
  <si>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</si>
  <si>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</si>
  <si>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</si>
  <si>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</si>
  <si>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</si>
  <si>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</si>
  <si>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</si>
  <si>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</si>
  <si>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</si>
  <si>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</si>
  <si>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</si>
  <si>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</si>
  <si>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</si>
  <si>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</si>
  <si>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</si>
  <si>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</si>
  <si>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</si>
  <si>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</si>
  <si>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</si>
  <si>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</si>
  <si>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</si>
  <si>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</si>
  <si>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</si>
  <si>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</si>
  <si>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</si>
  <si>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</si>
  <si>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</si>
  <si>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</si>
  <si>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</si>
  <si>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</si>
  <si>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</si>
  <si>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</si>
  <si>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</si>
  <si>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</si>
  <si>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</si>
  <si>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</si>
  <si>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</si>
  <si>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</si>
  <si>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</si>
  <si>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</si>
  <si>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</si>
  <si>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</si>
  <si>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</si>
  <si>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</si>
  <si>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</si>
  <si>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</si>
  <si>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</si>
  <si>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</si>
  <si>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</si>
  <si>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</si>
  <si>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</si>
  <si>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</si>
  <si>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</si>
  <si>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</si>
  <si>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</si>
  <si>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</si>
  <si>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</si>
  <si>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</si>
  <si>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</si>
  <si>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</si>
  <si>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</si>
  <si>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</si>
  <si>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</si>
  <si>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</si>
  <si>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</si>
  <si>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</si>
  <si>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</si>
  <si>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</si>
  <si>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</si>
  <si>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</si>
  <si>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</si>
  <si>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</si>
  <si>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</si>
  <si>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</si>
  <si>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</si>
  <si>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</si>
  <si>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</si>
  <si>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</si>
  <si>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</si>
  <si>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</si>
  <si>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</si>
  <si>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</si>
  <si>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</si>
  <si>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</si>
  <si>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</si>
  <si>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</si>
  <si>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</si>
  <si>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</si>
  <si>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</si>
  <si>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</si>
  <si>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</si>
  <si>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</si>
  <si>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</si>
  <si>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</si>
  <si>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</si>
  <si>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</si>
  <si>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</si>
  <si>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</si>
  <si>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</si>
  <si>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</si>
  <si>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</si>
  <si>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</si>
  <si>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</si>
  <si>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</si>
  <si>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</si>
  <si>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</si>
  <si>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</si>
  <si>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</si>
  <si>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</si>
  <si>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</si>
  <si>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</si>
  <si>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</si>
  <si>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</si>
  <si>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</si>
  <si>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</si>
  <si>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</si>
  <si>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</si>
  <si>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</si>
  <si>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</si>
  <si>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</si>
  <si>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</si>
  <si>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</si>
  <si>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</si>
  <si>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</si>
  <si>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</si>
  <si>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</si>
  <si>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</si>
  <si>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</si>
  <si>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</si>
  <si>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</si>
  <si>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</si>
  <si>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</si>
  <si>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</si>
  <si>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</si>
  <si>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</si>
  <si>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</si>
  <si>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</si>
  <si>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</si>
  <si>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</si>
  <si>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</si>
  <si>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</si>
  <si>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</si>
  <si>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</si>
  <si>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</si>
  <si>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</si>
  <si>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</si>
  <si>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</si>
  <si>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</si>
  <si>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</si>
  <si>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</si>
  <si>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</si>
  <si>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</si>
  <si>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</si>
  <si>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</si>
  <si>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</si>
  <si>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</si>
  <si>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</si>
  <si>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</si>
  <si>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</si>
  <si>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</si>
  <si>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</si>
  <si>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</si>
  <si>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</si>
  <si>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</si>
  <si>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</si>
  <si>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</si>
  <si>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</si>
  <si>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</si>
  <si>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</si>
  <si>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</si>
  <si>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</si>
  <si>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</si>
  <si>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</si>
  <si>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</si>
  <si>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</si>
  <si>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</si>
  <si>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</si>
  <si>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</si>
  <si>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</si>
  <si>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</si>
  <si>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</si>
  <si>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</si>
  <si>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</si>
  <si>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</si>
  <si>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</si>
  <si>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</si>
  <si>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</si>
  <si>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</si>
  <si>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</si>
  <si>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</si>
  <si>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</si>
  <si>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</si>
  <si>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</si>
  <si>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</si>
  <si>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</si>
  <si>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</si>
  <si>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</si>
  <si>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</si>
  <si>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</si>
  <si>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</si>
  <si>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</si>
  <si>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</si>
  <si>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</si>
  <si>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</si>
  <si>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</si>
  <si>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</si>
  <si>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</si>
  <si>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</si>
  <si>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</si>
  <si>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</si>
  <si>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</si>
  <si>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</si>
  <si>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</si>
  <si>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</si>
  <si>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</si>
  <si>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</si>
  <si>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</si>
  <si>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</si>
  <si>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</si>
  <si>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</si>
  <si>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</si>
  <si>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</si>
  <si>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</si>
  <si>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</si>
  <si>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</si>
  <si>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</si>
  <si>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</si>
  <si>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</si>
  <si>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</si>
  <si>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</si>
  <si>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</si>
  <si>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</si>
  <si>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</si>
  <si>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</si>
  <si>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</si>
  <si>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</si>
  <si>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</si>
  <si>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</si>
  <si>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</si>
  <si>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</si>
  <si>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</si>
  <si>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</si>
  <si>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</si>
  <si>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</si>
  <si>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</si>
  <si>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</si>
  <si>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</si>
  <si>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</si>
  <si>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</si>
  <si>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</si>
  <si>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</si>
  <si>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</si>
  <si>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</si>
  <si>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</si>
  <si>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</si>
  <si>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</si>
  <si>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</si>
  <si>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</si>
  <si>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</si>
  <si>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</si>
  <si>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</si>
  <si>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</si>
  <si>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</si>
  <si>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</si>
  <si>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</si>
  <si>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</si>
  <si>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</si>
  <si>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</si>
  <si>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</si>
  <si>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</si>
  <si>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701820100068</t>
  </si>
  <si>
    <t xml:space="preserve">BRINDAR ATENCION A LA PRIMERA INFANCIA, NIÑOS Y NIÑAS MENORES  DE CINCO AÑOS, DE FAMILIAS CON VULNERABILIDAD ECONOMICA, SOCIAL, CULTURA, NUTRICIONAL Y PSICOAFECTIVA, A TRAVES DE LOS HOGARES COMUNITARIOS DE BIENESTAR MODALIDADES: 0-5 AÑOS, EN LAS SIGUEINTES  FORMAS DE ATENCION:  FAMILIARES, PRIORITARIAMENTE EN SITUACION DE DESPLAZAMIENTO; Y EN LA MODALIDAD FAMI,APOYAR A LAS FAMILIAS EN DESARROLLO CON MUJERES GESTANTES, MADRES LACTANTES Y NIÑOS Y NIÑAS MENORES DE DOS AÑOS QUE SE ENCUENTRAN EN VULNERABILIDAD PSICOAFECTIVA, NUTRICIONAL, ECONOMICA Y SOCIAL PRIORITARIAMENTE EN SITUACION DE DESPLAZAMIENTO. </t>
  </si>
  <si>
    <t>BRINDAR ATENCION A LA PRIMERA INFANCIA, NIÑOS Y NIÑAS MENORES  DE CINCO AÑOS, DE FAMILIAS CON VULNERABILIDAD ECONOMICA, SOCIAL, CULTURA, NUTRICIONAL Y PSICOAFECTIVA, A TRAVES DE LOS HOGARES COMUNITARIOS DE BIENESTAR MODALIDADES: 0-5 AÑOS, EN LAS SIGUEINTE FORMAS DE ATENCION : FAMILIARES, MULTIPLES, GRUPALES Y EN LA MODALIDAD FAMI; APOYAR A LAS FAMILIAS EN DESARROLLO CON MUJERES GESTANTES, MADRES LACTANES Y NIÑOS Y NIÑAS MENORES DE DOS 2 AÑOS QUE SE ENCUENTRAN EN VULNERABILIDAD.</t>
  </si>
  <si>
    <t>701820110104</t>
  </si>
  <si>
    <t>701820110054</t>
  </si>
  <si>
    <t>BRINDAR ATENCION INTEGRAL A NIÑOS YNIÑAS ENTRE LOS SEIS 6 MESES Y HASTA MENORES DE LOS CINCO AÑOS 5 DE  EDAD, CON VULNERABILIDAD ECONOMICA Y SOCIAL, PRIORITARIAMENTE A QUIENES POR RAZONES DE TRABAJO ECONOMICA Y SOCIAL, PRIORITARIMENTE A QUIENES PO RAZONES DE TRABAJO DE SUS PADRES O ADULTOS RESPONSABLES DE SU CUIDADO PERMANECEN SOLOS TEMPORALMENTE Y LOS HIJOS DE FAMILIAS EN SITUACION DE DESPLAZAMIENTO.</t>
  </si>
  <si>
    <t>BRINDAR ATENCION INTEGRAL A NIÑOS Y NIÑAS ENTRE LOS SEIS (6) MESES Y MENORES DE LOS CINCO AÑOS  (5) DE EDAD, CON VULNERABILIDAD ECONOMICA Y SOCIAL, PRIORITARIAMENTE A QUIENES POR RAZON DE TRABAJO DE SUS PADRES O ADULTOS RESPONSABLES DE SUS CUIDADO PERMANECEN SOLOS TEMPORALMENTE Y ALOS HIJOS DE FAMILIAS EN SITUACION DE DESPLAZAMIENTO.</t>
  </si>
  <si>
    <t>701820120200</t>
  </si>
  <si>
    <t>BRINDAR ATENCIÓN A LA PRIMERA INFANCIA, NIÑOS Y NIÑAS MENORES DE CINCO (5) AÑOS, DE FAMILIAS EN  SITUACIÓN CON VULNERABILIDAD; ECONÓMICA, SOCIAL, .CULTURAL, NUTRICIONAL Y PSICOAFECTTVA, A TRAVÉS DE LOS HOGARES  COMUNITARIOS ‘DE BIENESTAR MODALIDADES: 0-5 AÑOS, EN LAS SIGUIENTES FORMAS DE ATENCIÓN: FAMILIARES, MÚLTIPLES,  GRUPALES Y EN LA MODALIDAD FAMI, APOYAR Á LAS FAMILIAS EN DESARROLLO CON MUJERES GESTANTES, MADRES LACTANTES Y  NIÑOS Y NIÑAS MENORES DE DOS (2) AÑOS QUE SE ENCUENTRAN EN VULNERABILIDAD PSICOAFECTIVA, NUTRICIONAL, ECONÓMICA Y CUMPLIR CABALMENTE CON EL OBJETIVO DEL PRESENTE CONTRATO A LUZ DE LAS DISPOSICIONES LEGALES VIGENTES Y NORMAS DEL ICBF, LAS CUALES TOMAN PARTE INTEGRAL DEL CONTRATO.</t>
  </si>
  <si>
    <t>NO</t>
  </si>
  <si>
    <t>701820120499</t>
  </si>
  <si>
    <t>ATENDER A LA PRIMERA INFANCIA EN EL MARCO DE LA ESTRATEGIA "DE CERO A SIEMPRE", DE CONFORMIDAD CON LA DIRECTRICES, LINEAMIENTOS-Y PARÁMETROS ESTABLECIDOS POR EL ICBF, ASÍ COMO REGULAR LAS RELACIONES ENTRE LAS PARTES DERIVADAS DE LA ENTREGA DE APORTES DEL ICBF A EL CONTFLATISTA, PARA QUE ESTE ASUMA CON SU PERSONAL Y BAJO SU EXCLUSIVA RESPONSABILIDAD DICHA ATENCION.</t>
  </si>
  <si>
    <t>701820130336</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</si>
  <si>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t>
  </si>
  <si>
    <t>701820130167</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</si>
  <si>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</si>
  <si>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701820140377</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</si>
  <si>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</si>
  <si>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</si>
  <si>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701820140212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</si>
  <si>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</si>
  <si>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70-0271-2016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</si>
  <si>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</si>
  <si>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70-0276-2016</t>
  </si>
  <si>
    <t>70-0625-2016</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</si>
  <si>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ÉL SERVICIO CENTROS DE  DESARROLLO INFANTIL.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</si>
  <si>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</si>
  <si>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70-0294-2017</t>
  </si>
  <si>
    <t xml:space="preserve"> 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EN MEDIO FAMILIAR. </t>
  </si>
  <si>
    <t>70-0244-2018</t>
  </si>
  <si>
    <t xml:space="preserve">PRESTAR EL SERVICIO DE EDUCACIÓN INÍCIAL. EN-EÜ'MARCO DE LA ATENCIÓN INTEGRAL A MUJERES GESTANTES, NIÑAS Y NIÑOS MENORES DtE 5 ÁÑÓS/Ó HASTA SU INGRESO AL GRADO 
DE TRANSICIÓN, DE CONFORMIDAD CON EL MANUAL OPERATIVO, DE LA MODALIDAD Y LAS DIRECTRICES ESTABLECIDAS POR EL ICBF, EN ARMONIA CON,LA POLÍTICA DE ESTADO PARA EL DESARROLLO INTEGRAL 
DE LA PRIMERA INFANCIA "DE CERO A SIEMPRE", EN EL SERVICÍO DESARROLLO INFANTIL EN MEDIO 
FAMILIAR. </t>
  </si>
  <si>
    <t>70-0245-2018</t>
  </si>
  <si>
    <t xml:space="preserve">PRESTAR EL SERVICIO DE EDUCACIÓN INICIAL EN EL MARCO DE LA ATENCIÓN INTEGRAL A NIÑAS:Y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</si>
  <si>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CENTROS DE DESARROLLO INFANTIL -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</si>
  <si>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70-0076-2019</t>
  </si>
  <si>
    <t>0053</t>
  </si>
  <si>
    <t>PRESTAR LOS SERVICIOS DE EDUCACIÓN INICIAL EN EL MARCO DE LA ATENCIÓN INTEGRAL EN DESARROLLO INFANTIL EN MEDIO FAMILIAR -DIMF-, DE CONFORMIDAD CON EL MANUAL OPERATIVO DE LAS MODALIDAD FAMILIAR, EL LINEAMIENTO TÉCNICO PARA LA ATENCIÓN A LA PRIMERA INFANCIA Y LAS DIRECTRICES ESTABLECIDAS POR EL ICBF, EN ARMONÍA CON LA POLÍTICA DE ESTADO PARA EL DESARROLLO INTEGRAL DE LA PRIMERA INFANCIA DE CERO A SIEMPRE</t>
  </si>
  <si>
    <t>0050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</si>
  <si>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</si>
  <si>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0170-2020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</si>
  <si>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</si>
  <si>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70-0097-2020</t>
  </si>
  <si>
    <t>70-0105-2020</t>
  </si>
  <si>
    <t>PRESTAR LOS SERVICIOS DE EDUCACIÓN INICIAL EN EL MARCO DE LA ATENCIÓN INTEGRAL EN CENTROS DE DESARROLLO INFANTIL -CDI -DESARROLLO INFANTIL EN MEDIO FAMILIAR -DIMF, DE CONFORMIDAD CON LOS MANUALES OPERATIVOS DE LA MODALIDAD INSTITUCIONAL - MODALIDAD FAMILIAR, EL LINEAMIENTO TÉCNICO PARA LA ATENCIÓN A LA PRIMERA INFANCIA Y LAS DIRECTRICES ESTABLECIDAS POR EL ICBF, EN ARMONÍA CON LA POLÍTICA DE ESTADO PARA EL DESARROLLO INTEGRAL DE LA PRIMERA INFANCIA DE CERO A SIEMPRE.</t>
  </si>
  <si>
    <t>JAVIER ALEXANDER AMAYA ARRAZOLA</t>
  </si>
  <si>
    <t>JAVIER AMAYA ARRAZOLA</t>
  </si>
  <si>
    <t>CRA 4 CALLE 29D-108 LA INDEPENDENCIA</t>
  </si>
  <si>
    <t>3002199861</t>
  </si>
  <si>
    <t>CALLE 22 No. 13E-28 LOS LIBERTADORES</t>
  </si>
  <si>
    <t>javieramaya0105@msn.com</t>
  </si>
  <si>
    <t>701820100048</t>
  </si>
  <si>
    <t>2021-70-10001732</t>
  </si>
  <si>
    <t>701820130226</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</si>
  <si>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</si>
  <si>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701820140384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</si>
  <si>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</si>
  <si>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701820140170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</si>
  <si>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</si>
  <si>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39</t>
  </si>
  <si>
    <t>PRESENTAR EN LAS MODALIDADES CDI-INSTIRUCIONAL Y CDI-FAMILIAR EL SERVICIO DE ATENCION EDUCACION INICIAL Y CUIDADO A NIÑOS Y NIÑAS MENORES DE 5 AÑOS O HASTA SU INGRESO AL GRADO TRANSICION Y A MUJERES GESTANTES Y MADRES EN PERIODO DE LACTANCIA CON EL FIN PROMOVER EL DESARROLLO INTEGRAL DE LAPRIMERA INFANCIA CON CALIDAD DE CONFORMIDAD CON LOS LINIAMIENTOS, MANUALES OPERATIVO, LAS  DIRECTRICES. PARAMETROS Y ESTANDARES ESTABLECIDOS POR EL ICBF EN ELMARCO  DE LA ESTRATEGIA DE ATENCION DE CERO A SIEMPRE.</t>
  </si>
  <si>
    <t>70-0093-2016</t>
  </si>
  <si>
    <t xml:space="preserve">PRESTAR EL SERVICIO DE ATÉNCIÓÑ Ÿ-EDUCACION INICIAL Y CUIDADO A NIÑOS Y NIÑAS MENORES DE 5 AÑOS, O HASTA SU INGRÉS0,AL GRADO TRANSICION , Y A MUJERES GESTANTES Y MADRES EN PERIODO DE LACTANCIA CON EL FÍN.,DE PROMOVÉR EL DESARROLLO INTEGRAL DE LA PRIMERA INFANCIA CON CALIDAD, DE CONFORMIDAD CON LOS LINCAMIENTOS, MANUAL OPERATIVO, LAS DIRECTRICES, PARÁMETROS Y ESTÁNDARES ESTABLECIDOS' POR EL ICBF, EN EL MARCO DE LA ESTRATEGIA DE ATENCIÓN INTEGRÁL DE CERO A SIEMPRE </t>
  </si>
  <si>
    <t>70-0118-2016</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</si>
  <si>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</si>
  <si>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70-0368-2016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</si>
  <si>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</si>
  <si>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70-0300-2016</t>
  </si>
  <si>
    <t xml:space="preserve"> 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</si>
  <si>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70-0301-2016</t>
  </si>
  <si>
    <t xml:space="preserve">PRESTAR EL SERVICIO DE ATENCIÓN, EDUCACIÓN INICIAL Y CUIDADO A NIÑOS Y NIÑAS MENORES DE 5 AÑOS, O HASTA SU INGRESO AL GRADO DE TRANSICIÓN, CON EL FIN DE PROMOVER EL DESARROLLO INTEGRAL DE LA PRIMERA INFANCIA CON CALIDAD, DE CONFORMIDAD CON LOS 
UNEAMIENTOS, MANUAL OPERATIVO, LAS DIRECTRICES, PARÁMETROS Y ESTÁNDARES ESTABLECIDOS 
POR EL ICBF, EN EL MARCO DE LA ESTRATEGIA DE ATENCIÓN INTEGRAL “DE CERO A SIEMPRE”. </t>
  </si>
  <si>
    <t>70-0356-2016</t>
  </si>
  <si>
    <t>70-0499-2016</t>
  </si>
  <si>
    <t>70-0496-2016</t>
  </si>
  <si>
    <t xml:space="preserve">PRESTAR EL SERVICIO DE ATENCIÓN, EDUCACIÓN INICIAL Y CUIDADO A NIÑOS Y  NIÑAS MENORES DE 5AÑOS,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</si>
  <si>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70-0627-2016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</si>
  <si>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</si>
  <si>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70-0628-2016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</si>
  <si>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</si>
  <si>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70-0287-2017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</si>
  <si>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</si>
  <si>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70-0299-2017</t>
  </si>
  <si>
    <t xml:space="preserve">PRESTAR EL SERVICIO DE EDUCACIÓN INICIAL EN EL MARCO DE LA ATENCIÓN  INTEGRAL A MUJERES GESTANTES, NIÑAS Y NIÑOS MENORES DE 5 AÑOS, O HASTA SU INGRESO AL GRADO  DE TRANSICIÓN, DE CONFORMIDAD CON LOS MANUALES OPERATIVOS DÉ LAS MODALIDADES Y LAS  DIRECTRICES ESTABLECIDAS POR EL ICBF, EN ARMONIA CON LA POLÍTICA DE ESTADO PARA EL  DESARROLLO INTEGRAL DE LA PRIMERA INFANCIA “DE CERO A SIEMPRE”, EN EL SERVICIO DESARROLLO 
 INFANTIL EN MEDIO FAMILIAR. </t>
  </si>
  <si>
    <t>70-0258-2018</t>
  </si>
  <si>
    <t>70-0259-2018</t>
  </si>
  <si>
    <t>70-0261-2018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</si>
  <si>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</si>
  <si>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70-0276-2018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</si>
  <si>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</si>
  <si>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70-0095-2019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</si>
  <si>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</si>
  <si>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70-0121-2019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</si>
  <si>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</si>
  <si>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121-2016</t>
  </si>
  <si>
    <t>PRESTAR EL SERVICIO DE ATENCION A NIÑOS Y NIÑAS  MENORES DE 5 AÑOS O HASTA SU INGRESO AL GRADO  DE TRANSICION CON EL FIN DE PROMOVER EL  DESARROLLO INTEGRAL DE LA PRIMERA INFANCIA CON  CALIDAD DE CONFORMIDAD CON EL UNEAMIENTO EL  MANUAL OPERATIVO Y LAS DIRECTRICES  ESTABLECIDAS POR EL ICBF EN EL MARCO DE LA  POLITICA DE ESTADO PARA EL DESARROLLO INTEGRAL  DE LA PRIMERA INFANCIA DE CERO A SIEMPRE EN EL  SERVICIO CENTROS DE DESARROLLO INFANTIL EN  MEDIO FAMILIAR.</t>
  </si>
  <si>
    <t>122-2016</t>
  </si>
  <si>
    <t xml:space="preserve">PRESTAR EL SERVICIO DÉ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 EN  MEDIO FAMILIAR. </t>
  </si>
  <si>
    <t>039-2016</t>
  </si>
  <si>
    <t xml:space="preserve"> PRESTAR EN LAS MODALIDADES GDI INSTITUCIONAL Y  GDI FAMILIAR EL SERVICIO DE ATENCION EDUCACION 
 INICIAL Y CUIDADO A NIÑOS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SIEMPRE” . </t>
  </si>
  <si>
    <t>701820140380</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</si>
  <si>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</si>
  <si>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53</t>
  </si>
  <si>
    <t>0355-2018</t>
  </si>
  <si>
    <t>PRESTAR ELSERVICIO DEDE EDUCACION INNICIAL EN EL MARCO DE ATENCION INTEGRAL A MUJERES GESTANTES NIÑAS Y NIÑOS MENORES DE5 AÑOS,O HASTA SU INGRESO AL GRADO DE TRANSICION EN CONFORMIDAD CON LOS MANUALES OPERATIVOS DE LA MODALIDADES Y LA DIRECTRICES ESTABLECIDO POR EL ICBF EN ARMONIA CON LA POLITICA DEL ESTADO AL DESARROLLO INTEGRAL DE LA PRIMERA INFANCIA DE CERO A SIEMPRE, EN LOS SERVICIOS DE CENTRO DESARROLLO INFANTIL Y DESARROLLO INFANTIL EN MEDIO FAMILIAR.</t>
  </si>
  <si>
    <t>0432-2017</t>
  </si>
  <si>
    <t>0363-2018</t>
  </si>
  <si>
    <t>0111-2018</t>
  </si>
  <si>
    <t>0162-2018</t>
  </si>
  <si>
    <t>0077-2019</t>
  </si>
  <si>
    <t xml:space="preserve">PRESTAR EL SERVICIO DE CENTROS DE DESARROLLO INFANCIA CDI Y DESARROLLO INFANTIL EN MEDIO DAMILIAR DE CONFORMIDAD CON EL MANUAL OPERATIVO DE LA MODALIDAD INSTITUCIONAL Y FAMILIAR Y LAS DIRECTRICES ESTABLECIDAD POR EL ICBF, EN ARMONIA CON LA POLITICA DE ESTADO PARA EL DESARROLLO INTEGRAL DE LA PRIMERA INFANCIA DE CERO A SIEMPRE </t>
  </si>
  <si>
    <t>0097-2019</t>
  </si>
  <si>
    <t>PRESTAR EL SERVICIO DE DESARROLLO INFANTIL EN MEDIO FAMILIAR. DIMF-DE CONFORMIDAD CON EL MANUAL OPERATIVO DE LA MODALIDAD Y LAS DIRECTRICES ESTABLECIDAS POR EL ICBF, EN ARMONIA CON LA POLITICA DE ESTADO PARA EL DESARROLLO INTEGRAL DE LA PRIMERA INFANCIA DE CERO A SIEMPRE.</t>
  </si>
  <si>
    <t>081-2013</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</si>
  <si>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ATENCIO</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</si>
  <si>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CON LOS LINEAMIENTOS LAS DIRECTRICES Y PARAMETROS ESTABELCIDOS POR EL ICBF.</t>
  </si>
  <si>
    <t>089-2014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</si>
</sst>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0" zoomScale="60" zoomScaleNormal="60" zoomScaleSheetLayoutView="40" zoomScalePageLayoutView="40" workbookViewId="0">
      <selection activeCell="H105" sqref="H105:O106"/>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8" t="s">
        <v>2654</v>
      </c>
      <c r="D2" s="219"/>
      <c r="E2" s="219"/>
      <c r="F2" s="219"/>
      <c r="G2" s="219"/>
      <c r="H2" s="219"/>
      <c r="I2" s="219"/>
      <c r="J2" s="219"/>
      <c r="K2" s="219"/>
      <c r="L2" s="239" t="s">
        <v>2640</v>
      </c>
      <c r="M2" s="239"/>
      <c r="N2" s="244" t="s">
        <v>2641</v>
      </c>
      <c r="O2" s="245"/>
    </row>
    <row r="3" spans="1:20" ht="33" customHeight="1" x14ac:dyDescent="0.35">
      <c r="A3" s="9"/>
      <c r="B3" s="8"/>
      <c r="C3" s="220"/>
      <c r="D3" s="221"/>
      <c r="E3" s="221"/>
      <c r="F3" s="221"/>
      <c r="G3" s="221"/>
      <c r="H3" s="221"/>
      <c r="I3" s="221"/>
      <c r="J3" s="221"/>
      <c r="K3" s="221"/>
      <c r="L3" s="246" t="s">
        <v>1</v>
      </c>
      <c r="M3" s="246"/>
      <c r="N3" s="246" t="s">
        <v>2642</v>
      </c>
      <c r="O3" s="248"/>
    </row>
    <row r="4" spans="1:20" ht="24.75" customHeight="1" thickBot="1" x14ac:dyDescent="0.4">
      <c r="A4" s="10"/>
      <c r="B4" s="12"/>
      <c r="C4" s="222"/>
      <c r="D4" s="223"/>
      <c r="E4" s="223"/>
      <c r="F4" s="223"/>
      <c r="G4" s="223"/>
      <c r="H4" s="223"/>
      <c r="I4" s="223"/>
      <c r="J4" s="223"/>
      <c r="K4" s="223"/>
      <c r="L4" s="249" t="s">
        <v>0</v>
      </c>
      <c r="M4" s="249"/>
      <c r="N4" s="249"/>
      <c r="O4" s="250"/>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4">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4">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6" t="s">
        <v>2727</v>
      </c>
      <c r="D15" s="35"/>
      <c r="E15" s="35"/>
      <c r="F15" s="5"/>
      <c r="G15" s="32" t="s">
        <v>1168</v>
      </c>
      <c r="H15" s="103" t="s">
        <v>453</v>
      </c>
      <c r="I15" s="32" t="s">
        <v>2624</v>
      </c>
      <c r="J15" s="108" t="s">
        <v>2626</v>
      </c>
      <c r="L15" s="224" t="s">
        <v>8</v>
      </c>
      <c r="M15" s="224"/>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4" t="s">
        <v>21</v>
      </c>
      <c r="B17" s="205"/>
      <c r="C17" s="205"/>
      <c r="D17" s="205"/>
      <c r="E17" s="205"/>
      <c r="F17" s="205"/>
      <c r="G17" s="205"/>
      <c r="H17" s="204" t="s">
        <v>12</v>
      </c>
      <c r="I17" s="205"/>
      <c r="J17" s="205"/>
      <c r="K17" s="205"/>
      <c r="L17" s="205"/>
      <c r="M17" s="205"/>
      <c r="N17" s="205"/>
      <c r="O17" s="206"/>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5">
      <c r="A20" s="9"/>
      <c r="B20" s="109">
        <v>900199454</v>
      </c>
      <c r="C20" s="5"/>
      <c r="D20" s="73"/>
      <c r="E20" s="5"/>
      <c r="F20" s="5"/>
      <c r="G20" s="5"/>
      <c r="H20" s="243"/>
      <c r="I20" s="149" t="s">
        <v>453</v>
      </c>
      <c r="J20" s="150" t="s">
        <v>963</v>
      </c>
      <c r="K20" s="151">
        <v>6633887492</v>
      </c>
      <c r="L20" s="152"/>
      <c r="M20" s="152">
        <v>44196</v>
      </c>
      <c r="N20" s="135">
        <f>+(M20-L20)/30</f>
        <v>1473.2</v>
      </c>
      <c r="O20" s="138"/>
      <c r="U20" s="134"/>
      <c r="V20" s="105">
        <f ca="1">NOW()</f>
        <v>44193.964806365744</v>
      </c>
      <c r="W20" s="105">
        <f ca="1">NOW()</f>
        <v>44193.964806365744</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1" t="s">
        <v>2</v>
      </c>
      <c r="C37" s="211"/>
      <c r="D37" s="211"/>
      <c r="E37" s="211"/>
      <c r="F37" s="211"/>
      <c r="G37" s="5"/>
      <c r="H37" s="129"/>
      <c r="I37" s="130"/>
      <c r="J37" s="130"/>
      <c r="K37" s="130"/>
      <c r="L37" s="130"/>
      <c r="M37" s="130"/>
      <c r="N37" s="130"/>
      <c r="O37" s="131"/>
    </row>
    <row r="38" spans="1:16" ht="21" customHeight="1" x14ac:dyDescent="0.35">
      <c r="A38" s="9"/>
      <c r="B38" s="238" t="str">
        <f>VLOOKUP(B20,EAS!A2:B1439,2,0)</f>
        <v>FUNDACION PARA EL DESARROLLO SOCIAL Y COMUNITARIO LA LUZ</v>
      </c>
      <c r="C38" s="238"/>
      <c r="D38" s="238"/>
      <c r="E38" s="238"/>
      <c r="F38" s="238"/>
      <c r="G38" s="5"/>
      <c r="H38" s="132"/>
      <c r="I38" s="247" t="s">
        <v>7</v>
      </c>
      <c r="J38" s="247"/>
      <c r="K38" s="247"/>
      <c r="L38" s="247"/>
      <c r="M38" s="247"/>
      <c r="N38" s="247"/>
      <c r="O38" s="133"/>
    </row>
    <row r="39" spans="1:16" ht="42.9" customHeight="1" thickBot="1" x14ac:dyDescent="0.4">
      <c r="A39" s="10"/>
      <c r="B39" s="11"/>
      <c r="C39" s="11"/>
      <c r="D39" s="11"/>
      <c r="E39" s="11"/>
      <c r="F39" s="11"/>
      <c r="G39" s="11"/>
      <c r="H39" s="10"/>
      <c r="I39" s="233" t="s">
        <v>2694</v>
      </c>
      <c r="J39" s="233"/>
      <c r="K39" s="233"/>
      <c r="L39" s="233"/>
      <c r="M39" s="233"/>
      <c r="N39" s="233"/>
      <c r="O39" s="12"/>
    </row>
    <row r="40" spans="1:16" ht="15" thickBot="1" x14ac:dyDescent="0.4"/>
    <row r="41" spans="1:16" s="19" customFormat="1" ht="31.5" customHeight="1" thickBot="1" x14ac:dyDescent="0.4">
      <c r="A41" s="204" t="s">
        <v>3</v>
      </c>
      <c r="B41" s="205"/>
      <c r="C41" s="205"/>
      <c r="D41" s="205"/>
      <c r="E41" s="205"/>
      <c r="F41" s="205"/>
      <c r="G41" s="205"/>
      <c r="H41" s="205"/>
      <c r="I41" s="205"/>
      <c r="J41" s="205"/>
      <c r="K41" s="205"/>
      <c r="L41" s="205"/>
      <c r="M41" s="205"/>
      <c r="N41" s="205"/>
      <c r="O41" s="206"/>
      <c r="P41" s="76"/>
    </row>
    <row r="42" spans="1:16" ht="8.25" customHeight="1" thickBot="1" x14ac:dyDescent="0.4"/>
    <row r="43" spans="1:16" s="19" customFormat="1" ht="31.5" customHeight="1" thickBot="1" x14ac:dyDescent="0.4">
      <c r="A43" s="182" t="s">
        <v>4</v>
      </c>
      <c r="B43" s="183"/>
      <c r="C43" s="183"/>
      <c r="D43" s="183"/>
      <c r="E43" s="183"/>
      <c r="F43" s="183"/>
      <c r="G43" s="183"/>
      <c r="H43" s="183"/>
      <c r="I43" s="183"/>
      <c r="J43" s="183"/>
      <c r="K43" s="183"/>
      <c r="L43" s="183"/>
      <c r="M43" s="183"/>
      <c r="N43" s="183"/>
      <c r="O43" s="184"/>
      <c r="P43" s="76"/>
    </row>
    <row r="44" spans="1:16" ht="15" customHeight="1" x14ac:dyDescent="0.35">
      <c r="A44" s="185" t="s">
        <v>2655</v>
      </c>
      <c r="B44" s="186"/>
      <c r="C44" s="186"/>
      <c r="D44" s="186"/>
      <c r="E44" s="186"/>
      <c r="F44" s="186"/>
      <c r="G44" s="186"/>
      <c r="H44" s="186"/>
      <c r="I44" s="186"/>
      <c r="J44" s="186"/>
      <c r="K44" s="186"/>
      <c r="L44" s="186"/>
      <c r="M44" s="186"/>
      <c r="N44" s="186"/>
      <c r="O44" s="187"/>
    </row>
    <row r="45" spans="1:16" x14ac:dyDescent="0.35">
      <c r="A45" s="188"/>
      <c r="B45" s="189"/>
      <c r="C45" s="189"/>
      <c r="D45" s="189"/>
      <c r="E45" s="189"/>
      <c r="F45" s="189"/>
      <c r="G45" s="189"/>
      <c r="H45" s="189"/>
      <c r="I45" s="189"/>
      <c r="J45" s="189"/>
      <c r="K45" s="189"/>
      <c r="L45" s="189"/>
      <c r="M45" s="189"/>
      <c r="N45" s="189"/>
      <c r="O45" s="190"/>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2665</v>
      </c>
      <c r="C48" s="112" t="s">
        <v>31</v>
      </c>
      <c r="D48" s="110" t="s">
        <v>2676</v>
      </c>
      <c r="E48" s="145">
        <v>40205</v>
      </c>
      <c r="F48" s="145">
        <v>40543</v>
      </c>
      <c r="G48" s="160">
        <f>IF(AND(E48&lt;&gt;"",F48&lt;&gt;""),((F48-E48)/30),"")</f>
        <v>11.266666666666667</v>
      </c>
      <c r="H48" s="114" t="s">
        <v>2677</v>
      </c>
      <c r="I48" s="113" t="s">
        <v>453</v>
      </c>
      <c r="J48" s="113" t="s">
        <v>963</v>
      </c>
      <c r="K48" s="116">
        <v>177446387</v>
      </c>
      <c r="L48" s="115" t="s">
        <v>1148</v>
      </c>
      <c r="M48" s="117">
        <v>1</v>
      </c>
      <c r="N48" s="115" t="s">
        <v>27</v>
      </c>
      <c r="O48" s="115" t="s">
        <v>1148</v>
      </c>
      <c r="P48" s="78"/>
    </row>
    <row r="49" spans="1:16" s="6" customFormat="1" ht="24.75" customHeight="1" x14ac:dyDescent="0.35">
      <c r="A49" s="143">
        <v>2</v>
      </c>
      <c r="B49" s="111" t="s">
        <v>2665</v>
      </c>
      <c r="C49" s="112" t="s">
        <v>31</v>
      </c>
      <c r="D49" s="110" t="s">
        <v>2726</v>
      </c>
      <c r="E49" s="145">
        <v>40205</v>
      </c>
      <c r="F49" s="145">
        <v>40543</v>
      </c>
      <c r="G49" s="160">
        <f t="shared" ref="G49:G50" si="2">IF(AND(E49&lt;&gt;"",F49&lt;&gt;""),((F49-E49)/30),"")</f>
        <v>11.266666666666667</v>
      </c>
      <c r="H49" s="114" t="s">
        <v>2681</v>
      </c>
      <c r="I49" s="113" t="s">
        <v>453</v>
      </c>
      <c r="J49" s="113" t="s">
        <v>963</v>
      </c>
      <c r="K49" s="116">
        <v>107042785</v>
      </c>
      <c r="L49" s="115" t="s">
        <v>1148</v>
      </c>
      <c r="M49" s="117">
        <v>1</v>
      </c>
      <c r="N49" s="115" t="s">
        <v>27</v>
      </c>
      <c r="O49" s="115" t="s">
        <v>1148</v>
      </c>
      <c r="P49" s="78"/>
    </row>
    <row r="50" spans="1:16" s="6" customFormat="1" ht="24.75" customHeight="1" x14ac:dyDescent="0.35">
      <c r="A50" s="143">
        <v>3</v>
      </c>
      <c r="B50" s="111" t="s">
        <v>2665</v>
      </c>
      <c r="C50" s="112" t="s">
        <v>31</v>
      </c>
      <c r="D50" s="110" t="s">
        <v>2680</v>
      </c>
      <c r="E50" s="145">
        <v>40560</v>
      </c>
      <c r="F50" s="145">
        <v>40908</v>
      </c>
      <c r="G50" s="160">
        <f t="shared" si="2"/>
        <v>11.6</v>
      </c>
      <c r="H50" s="119" t="s">
        <v>2682</v>
      </c>
      <c r="I50" s="113" t="s">
        <v>453</v>
      </c>
      <c r="J50" s="113" t="s">
        <v>963</v>
      </c>
      <c r="K50" s="116">
        <v>110257690</v>
      </c>
      <c r="L50" s="115" t="s">
        <v>1148</v>
      </c>
      <c r="M50" s="117">
        <v>1</v>
      </c>
      <c r="N50" s="115" t="s">
        <v>27</v>
      </c>
      <c r="O50" s="115" t="s">
        <v>1148</v>
      </c>
      <c r="P50" s="78"/>
    </row>
    <row r="51" spans="1:16" s="6" customFormat="1" ht="24.75" customHeight="1" outlineLevel="1" x14ac:dyDescent="0.35">
      <c r="A51" s="143">
        <v>4</v>
      </c>
      <c r="B51" s="111" t="s">
        <v>2665</v>
      </c>
      <c r="C51" s="112" t="s">
        <v>31</v>
      </c>
      <c r="D51" s="110" t="s">
        <v>2679</v>
      </c>
      <c r="E51" s="145">
        <v>40560</v>
      </c>
      <c r="F51" s="145">
        <v>40908</v>
      </c>
      <c r="G51" s="160">
        <f t="shared" ref="G51:G107" si="3">IF(AND(E51&lt;&gt;"",F51&lt;&gt;""),((F51-E51)/30),"")</f>
        <v>11.6</v>
      </c>
      <c r="H51" s="114" t="s">
        <v>2678</v>
      </c>
      <c r="I51" s="113" t="s">
        <v>453</v>
      </c>
      <c r="J51" s="113" t="s">
        <v>963</v>
      </c>
      <c r="K51" s="116">
        <v>166311781</v>
      </c>
      <c r="L51" s="115" t="s">
        <v>1148</v>
      </c>
      <c r="M51" s="117">
        <v>1</v>
      </c>
      <c r="N51" s="115" t="s">
        <v>27</v>
      </c>
      <c r="O51" s="115" t="s">
        <v>1148</v>
      </c>
      <c r="P51" s="78"/>
    </row>
    <row r="52" spans="1:16" s="7" customFormat="1" ht="24.75" customHeight="1" outlineLevel="1" x14ac:dyDescent="0.35">
      <c r="A52" s="144">
        <v>5</v>
      </c>
      <c r="B52" s="111" t="s">
        <v>2665</v>
      </c>
      <c r="C52" s="112" t="s">
        <v>31</v>
      </c>
      <c r="D52" s="121" t="s">
        <v>2683</v>
      </c>
      <c r="E52" s="145">
        <v>40932</v>
      </c>
      <c r="F52" s="145">
        <v>41273</v>
      </c>
      <c r="G52" s="160">
        <f t="shared" si="3"/>
        <v>11.366666666666667</v>
      </c>
      <c r="H52" s="119" t="s">
        <v>2684</v>
      </c>
      <c r="I52" s="113" t="s">
        <v>453</v>
      </c>
      <c r="J52" s="113" t="s">
        <v>963</v>
      </c>
      <c r="K52" s="116">
        <v>122930241</v>
      </c>
      <c r="L52" s="115" t="s">
        <v>2685</v>
      </c>
      <c r="M52" s="117">
        <v>1</v>
      </c>
      <c r="N52" s="115" t="s">
        <v>27</v>
      </c>
      <c r="O52" s="115" t="s">
        <v>2685</v>
      </c>
      <c r="P52" s="79"/>
    </row>
    <row r="53" spans="1:16" s="7" customFormat="1" ht="24.75" customHeight="1" outlineLevel="1" x14ac:dyDescent="0.35">
      <c r="A53" s="144">
        <v>6</v>
      </c>
      <c r="B53" s="111" t="s">
        <v>2665</v>
      </c>
      <c r="C53" s="112" t="s">
        <v>31</v>
      </c>
      <c r="D53" s="110" t="s">
        <v>2686</v>
      </c>
      <c r="E53" s="145">
        <v>41253</v>
      </c>
      <c r="F53" s="145">
        <v>41851</v>
      </c>
      <c r="G53" s="160">
        <f t="shared" si="3"/>
        <v>19.933333333333334</v>
      </c>
      <c r="H53" s="119" t="s">
        <v>2687</v>
      </c>
      <c r="I53" s="113" t="s">
        <v>453</v>
      </c>
      <c r="J53" s="113" t="s">
        <v>963</v>
      </c>
      <c r="K53" s="116">
        <v>500693197</v>
      </c>
      <c r="L53" s="115" t="s">
        <v>2685</v>
      </c>
      <c r="M53" s="117">
        <v>10</v>
      </c>
      <c r="N53" s="115" t="s">
        <v>27</v>
      </c>
      <c r="O53" s="115" t="s">
        <v>2685</v>
      </c>
      <c r="P53" s="79"/>
    </row>
    <row r="54" spans="1:16" s="7" customFormat="1" ht="24.75" customHeight="1" outlineLevel="1" x14ac:dyDescent="0.35">
      <c r="A54" s="144">
        <v>7</v>
      </c>
      <c r="B54" s="111" t="s">
        <v>2665</v>
      </c>
      <c r="C54" s="112" t="s">
        <v>31</v>
      </c>
      <c r="D54" s="110" t="s">
        <v>2688</v>
      </c>
      <c r="E54" s="145">
        <v>41491</v>
      </c>
      <c r="F54" s="145">
        <v>41851</v>
      </c>
      <c r="G54" s="160">
        <f t="shared" si="3"/>
        <v>12</v>
      </c>
      <c r="H54" s="114" t="s">
        <v>2689</v>
      </c>
      <c r="I54" s="113" t="s">
        <v>453</v>
      </c>
      <c r="J54" s="113" t="s">
        <v>963</v>
      </c>
      <c r="K54" s="118">
        <v>933263632</v>
      </c>
      <c r="L54" s="115" t="s">
        <v>1148</v>
      </c>
      <c r="M54" s="117">
        <v>1</v>
      </c>
      <c r="N54" s="115" t="s">
        <v>27</v>
      </c>
      <c r="O54" s="115" t="s">
        <v>2685</v>
      </c>
      <c r="P54" s="79"/>
    </row>
    <row r="55" spans="1:16" s="7" customFormat="1" ht="24.75" customHeight="1" outlineLevel="1" x14ac:dyDescent="0.35">
      <c r="A55" s="144">
        <v>8</v>
      </c>
      <c r="B55" s="111" t="s">
        <v>2665</v>
      </c>
      <c r="C55" s="112" t="s">
        <v>31</v>
      </c>
      <c r="D55" s="110" t="s">
        <v>2690</v>
      </c>
      <c r="E55" s="145">
        <v>41297</v>
      </c>
      <c r="F55" s="145">
        <v>41639</v>
      </c>
      <c r="G55" s="160">
        <f t="shared" si="3"/>
        <v>11.4</v>
      </c>
      <c r="H55" s="114" t="s">
        <v>2691</v>
      </c>
      <c r="I55" s="113" t="s">
        <v>453</v>
      </c>
      <c r="J55" s="113" t="s">
        <v>963</v>
      </c>
      <c r="K55" s="118">
        <v>297731004</v>
      </c>
      <c r="L55" s="115" t="s">
        <v>2685</v>
      </c>
      <c r="M55" s="117">
        <v>1</v>
      </c>
      <c r="N55" s="115" t="s">
        <v>27</v>
      </c>
      <c r="O55" s="115" t="s">
        <v>1148</v>
      </c>
      <c r="P55" s="79"/>
    </row>
    <row r="56" spans="1:16" s="7" customFormat="1" ht="24.75" customHeight="1" outlineLevel="1" x14ac:dyDescent="0.35">
      <c r="A56" s="144">
        <v>9</v>
      </c>
      <c r="B56" s="111" t="s">
        <v>2665</v>
      </c>
      <c r="C56" s="112" t="s">
        <v>31</v>
      </c>
      <c r="D56" s="121" t="s">
        <v>2692</v>
      </c>
      <c r="E56" s="145">
        <v>42003</v>
      </c>
      <c r="F56" s="145">
        <v>42369</v>
      </c>
      <c r="G56" s="160">
        <f t="shared" si="3"/>
        <v>12.2</v>
      </c>
      <c r="H56" s="114" t="s">
        <v>2693</v>
      </c>
      <c r="I56" s="113" t="s">
        <v>453</v>
      </c>
      <c r="J56" s="113" t="s">
        <v>963</v>
      </c>
      <c r="K56" s="118">
        <v>1001310200</v>
      </c>
      <c r="L56" s="115" t="s">
        <v>1148</v>
      </c>
      <c r="M56" s="117">
        <v>1</v>
      </c>
      <c r="N56" s="115" t="s">
        <v>27</v>
      </c>
      <c r="O56" s="115" t="s">
        <v>26</v>
      </c>
      <c r="P56" s="79"/>
    </row>
    <row r="57" spans="1:16" s="7" customFormat="1" ht="24.75" customHeight="1" outlineLevel="1" x14ac:dyDescent="0.35">
      <c r="A57" s="144">
        <v>10</v>
      </c>
      <c r="B57" s="64" t="s">
        <v>2665</v>
      </c>
      <c r="C57" s="65" t="s">
        <v>31</v>
      </c>
      <c r="D57" s="63" t="s">
        <v>2695</v>
      </c>
      <c r="E57" s="145">
        <v>41661</v>
      </c>
      <c r="F57" s="145">
        <v>41912</v>
      </c>
      <c r="G57" s="160">
        <f t="shared" si="3"/>
        <v>8.3666666666666671</v>
      </c>
      <c r="H57" s="64" t="s">
        <v>2696</v>
      </c>
      <c r="I57" s="63" t="s">
        <v>453</v>
      </c>
      <c r="J57" s="63" t="s">
        <v>963</v>
      </c>
      <c r="K57" s="66">
        <v>211208736</v>
      </c>
      <c r="L57" s="65" t="s">
        <v>1148</v>
      </c>
      <c r="M57" s="67">
        <v>1</v>
      </c>
      <c r="N57" s="65" t="s">
        <v>27</v>
      </c>
      <c r="O57" s="65" t="s">
        <v>1148</v>
      </c>
      <c r="P57" s="79"/>
    </row>
    <row r="58" spans="1:16" s="7" customFormat="1" ht="24.75" customHeight="1" outlineLevel="1" x14ac:dyDescent="0.35">
      <c r="A58" s="144">
        <v>11</v>
      </c>
      <c r="B58" s="64" t="s">
        <v>2665</v>
      </c>
      <c r="C58" s="65" t="s">
        <v>31</v>
      </c>
      <c r="D58" s="63" t="s">
        <v>2697</v>
      </c>
      <c r="E58" s="145">
        <v>42519</v>
      </c>
      <c r="F58" s="145">
        <v>42719</v>
      </c>
      <c r="G58" s="160">
        <f t="shared" si="3"/>
        <v>6.666666666666667</v>
      </c>
      <c r="H58" s="119" t="s">
        <v>2698</v>
      </c>
      <c r="I58" s="63" t="s">
        <v>453</v>
      </c>
      <c r="J58" s="63" t="s">
        <v>963</v>
      </c>
      <c r="K58" s="66">
        <v>325621250</v>
      </c>
      <c r="L58" s="65" t="s">
        <v>1148</v>
      </c>
      <c r="M58" s="67">
        <v>1</v>
      </c>
      <c r="N58" s="65" t="s">
        <v>27</v>
      </c>
      <c r="O58" s="65" t="s">
        <v>1148</v>
      </c>
      <c r="P58" s="79"/>
    </row>
    <row r="59" spans="1:16" s="7" customFormat="1" ht="24.75" customHeight="1" outlineLevel="1" x14ac:dyDescent="0.35">
      <c r="A59" s="144">
        <v>12</v>
      </c>
      <c r="B59" s="64" t="s">
        <v>2665</v>
      </c>
      <c r="C59" s="65" t="s">
        <v>31</v>
      </c>
      <c r="D59" s="63" t="s">
        <v>2699</v>
      </c>
      <c r="E59" s="145">
        <v>42519</v>
      </c>
      <c r="F59" s="145">
        <v>42719</v>
      </c>
      <c r="G59" s="160">
        <f t="shared" si="3"/>
        <v>6.666666666666667</v>
      </c>
      <c r="H59" s="119" t="s">
        <v>2702</v>
      </c>
      <c r="I59" s="63" t="s">
        <v>453</v>
      </c>
      <c r="J59" s="63" t="s">
        <v>963</v>
      </c>
      <c r="K59" s="66">
        <v>248807325</v>
      </c>
      <c r="L59" s="65" t="s">
        <v>1148</v>
      </c>
      <c r="M59" s="67">
        <v>1</v>
      </c>
      <c r="N59" s="65" t="s">
        <v>27</v>
      </c>
      <c r="O59" s="65" t="s">
        <v>1148</v>
      </c>
      <c r="P59" s="79"/>
    </row>
    <row r="60" spans="1:16" s="7" customFormat="1" ht="24.75" customHeight="1" outlineLevel="1" x14ac:dyDescent="0.35">
      <c r="A60" s="144">
        <v>13</v>
      </c>
      <c r="B60" s="64" t="s">
        <v>2665</v>
      </c>
      <c r="C60" s="65" t="s">
        <v>31</v>
      </c>
      <c r="D60" s="63" t="s">
        <v>2700</v>
      </c>
      <c r="E60" s="145">
        <v>42710</v>
      </c>
      <c r="F60" s="145">
        <v>43084</v>
      </c>
      <c r="G60" s="160">
        <f t="shared" si="3"/>
        <v>12.466666666666667</v>
      </c>
      <c r="H60" s="64" t="s">
        <v>2701</v>
      </c>
      <c r="I60" s="63" t="s">
        <v>453</v>
      </c>
      <c r="J60" s="63" t="s">
        <v>963</v>
      </c>
      <c r="K60" s="66">
        <v>1081684296</v>
      </c>
      <c r="L60" s="65" t="s">
        <v>1148</v>
      </c>
      <c r="M60" s="67">
        <v>1</v>
      </c>
      <c r="N60" s="65" t="s">
        <v>27</v>
      </c>
      <c r="O60" s="65" t="s">
        <v>1148</v>
      </c>
      <c r="P60" s="79"/>
    </row>
    <row r="61" spans="1:16" s="7" customFormat="1" ht="24.75" customHeight="1" outlineLevel="1" x14ac:dyDescent="0.35">
      <c r="A61" s="144">
        <v>14</v>
      </c>
      <c r="B61" s="64" t="s">
        <v>2665</v>
      </c>
      <c r="C61" s="65" t="s">
        <v>31</v>
      </c>
      <c r="D61" s="63" t="s">
        <v>2703</v>
      </c>
      <c r="E61" s="145">
        <v>43076</v>
      </c>
      <c r="F61" s="145">
        <v>43312</v>
      </c>
      <c r="G61" s="160">
        <f t="shared" si="3"/>
        <v>7.8666666666666663</v>
      </c>
      <c r="H61" s="119" t="s">
        <v>2704</v>
      </c>
      <c r="I61" s="63" t="s">
        <v>453</v>
      </c>
      <c r="J61" s="63" t="s">
        <v>963</v>
      </c>
      <c r="K61" s="66">
        <v>414660447</v>
      </c>
      <c r="L61" s="65" t="s">
        <v>1148</v>
      </c>
      <c r="M61" s="67">
        <v>1</v>
      </c>
      <c r="N61" s="65" t="s">
        <v>27</v>
      </c>
      <c r="O61" s="65" t="s">
        <v>26</v>
      </c>
      <c r="P61" s="79"/>
    </row>
    <row r="62" spans="1:16" s="7" customFormat="1" ht="24.75" customHeight="1" outlineLevel="1" x14ac:dyDescent="0.35">
      <c r="A62" s="144">
        <v>15</v>
      </c>
      <c r="B62" s="64" t="s">
        <v>2665</v>
      </c>
      <c r="C62" s="65" t="s">
        <v>31</v>
      </c>
      <c r="D62" s="63" t="s">
        <v>2705</v>
      </c>
      <c r="E62" s="145">
        <v>43396</v>
      </c>
      <c r="F62" s="145">
        <v>43434</v>
      </c>
      <c r="G62" s="160">
        <f t="shared" si="3"/>
        <v>1.2666666666666666</v>
      </c>
      <c r="H62" s="119" t="s">
        <v>2706</v>
      </c>
      <c r="I62" s="63" t="s">
        <v>453</v>
      </c>
      <c r="J62" s="63" t="s">
        <v>963</v>
      </c>
      <c r="K62" s="66">
        <v>133537788</v>
      </c>
      <c r="L62" s="65" t="s">
        <v>1148</v>
      </c>
      <c r="M62" s="67">
        <v>1</v>
      </c>
      <c r="N62" s="65" t="s">
        <v>27</v>
      </c>
      <c r="O62" s="65" t="s">
        <v>1148</v>
      </c>
      <c r="P62" s="79"/>
    </row>
    <row r="63" spans="1:16" s="7" customFormat="1" ht="24.75" customHeight="1" outlineLevel="1" x14ac:dyDescent="0.35">
      <c r="A63" s="144">
        <v>16</v>
      </c>
      <c r="B63" s="64" t="s">
        <v>2665</v>
      </c>
      <c r="C63" s="65" t="s">
        <v>31</v>
      </c>
      <c r="D63" s="63" t="s">
        <v>2707</v>
      </c>
      <c r="E63" s="145">
        <v>43396</v>
      </c>
      <c r="F63" s="145">
        <v>43434</v>
      </c>
      <c r="G63" s="160">
        <f t="shared" si="3"/>
        <v>1.2666666666666666</v>
      </c>
      <c r="H63" s="64" t="s">
        <v>2708</v>
      </c>
      <c r="I63" s="63" t="s">
        <v>453</v>
      </c>
      <c r="J63" s="63" t="s">
        <v>963</v>
      </c>
      <c r="K63" s="66">
        <v>199145250</v>
      </c>
      <c r="L63" s="65" t="s">
        <v>1148</v>
      </c>
      <c r="M63" s="67">
        <v>1</v>
      </c>
      <c r="N63" s="65" t="s">
        <v>27</v>
      </c>
      <c r="O63" s="65" t="s">
        <v>1148</v>
      </c>
      <c r="P63" s="79"/>
    </row>
    <row r="64" spans="1:16" s="7" customFormat="1" ht="24.75" customHeight="1" outlineLevel="1" x14ac:dyDescent="0.35">
      <c r="A64" s="144">
        <v>17</v>
      </c>
      <c r="B64" s="64" t="s">
        <v>2665</v>
      </c>
      <c r="C64" s="65" t="s">
        <v>31</v>
      </c>
      <c r="D64" s="63" t="s">
        <v>2710</v>
      </c>
      <c r="E64" s="145">
        <v>43484</v>
      </c>
      <c r="F64" s="145">
        <v>43822</v>
      </c>
      <c r="G64" s="160">
        <f t="shared" si="3"/>
        <v>11.266666666666667</v>
      </c>
      <c r="H64" s="64" t="s">
        <v>2709</v>
      </c>
      <c r="I64" s="63" t="s">
        <v>453</v>
      </c>
      <c r="J64" s="63" t="s">
        <v>963</v>
      </c>
      <c r="K64" s="66">
        <v>2417172066</v>
      </c>
      <c r="L64" s="65" t="s">
        <v>1148</v>
      </c>
      <c r="M64" s="67">
        <v>1</v>
      </c>
      <c r="N64" s="65" t="s">
        <v>2634</v>
      </c>
      <c r="O64" s="65" t="s">
        <v>1148</v>
      </c>
      <c r="P64" s="79"/>
    </row>
    <row r="65" spans="1:16" s="7" customFormat="1" ht="24.75" customHeight="1" outlineLevel="1" x14ac:dyDescent="0.35">
      <c r="A65" s="144">
        <v>18</v>
      </c>
      <c r="B65" s="64" t="s">
        <v>2665</v>
      </c>
      <c r="C65" s="65" t="s">
        <v>31</v>
      </c>
      <c r="D65" s="63" t="s">
        <v>2728</v>
      </c>
      <c r="E65" s="145">
        <v>41299</v>
      </c>
      <c r="F65" s="145">
        <v>41639</v>
      </c>
      <c r="G65" s="160">
        <f t="shared" si="3"/>
        <v>11.333333333333334</v>
      </c>
      <c r="H65" s="64" t="s">
        <v>2729</v>
      </c>
      <c r="I65" s="63" t="s">
        <v>453</v>
      </c>
      <c r="J65" s="63" t="s">
        <v>964</v>
      </c>
      <c r="K65" s="66">
        <v>277246280</v>
      </c>
      <c r="L65" s="65" t="s">
        <v>1148</v>
      </c>
      <c r="M65" s="67">
        <v>1</v>
      </c>
      <c r="N65" s="65" t="s">
        <v>27</v>
      </c>
      <c r="O65" s="65" t="s">
        <v>1148</v>
      </c>
      <c r="P65" s="79"/>
    </row>
    <row r="66" spans="1:16" s="7" customFormat="1" ht="24.75" customHeight="1" outlineLevel="1" x14ac:dyDescent="0.35">
      <c r="A66" s="144">
        <v>19</v>
      </c>
      <c r="B66" s="64" t="s">
        <v>2665</v>
      </c>
      <c r="C66" s="65" t="s">
        <v>31</v>
      </c>
      <c r="D66" s="63" t="s">
        <v>2730</v>
      </c>
      <c r="E66" s="145">
        <v>42003</v>
      </c>
      <c r="F66" s="145">
        <v>42369</v>
      </c>
      <c r="G66" s="160">
        <f t="shared" si="3"/>
        <v>12.2</v>
      </c>
      <c r="H66" s="64" t="s">
        <v>2731</v>
      </c>
      <c r="I66" s="63" t="s">
        <v>453</v>
      </c>
      <c r="J66" s="63" t="s">
        <v>970</v>
      </c>
      <c r="K66" s="66">
        <v>1047412084</v>
      </c>
      <c r="L66" s="65" t="s">
        <v>1148</v>
      </c>
      <c r="M66" s="67">
        <v>1</v>
      </c>
      <c r="N66" s="65" t="s">
        <v>27</v>
      </c>
      <c r="O66" s="65" t="s">
        <v>26</v>
      </c>
      <c r="P66" s="79"/>
    </row>
    <row r="67" spans="1:16" s="7" customFormat="1" ht="24.75" customHeight="1" outlineLevel="1" x14ac:dyDescent="0.35">
      <c r="A67" s="144">
        <v>20</v>
      </c>
      <c r="B67" s="64" t="s">
        <v>2665</v>
      </c>
      <c r="C67" s="65" t="s">
        <v>31</v>
      </c>
      <c r="D67" s="63" t="s">
        <v>2732</v>
      </c>
      <c r="E67" s="145">
        <v>41661</v>
      </c>
      <c r="F67" s="145">
        <v>41973</v>
      </c>
      <c r="G67" s="160">
        <f t="shared" si="3"/>
        <v>10.4</v>
      </c>
      <c r="H67" s="64" t="s">
        <v>2733</v>
      </c>
      <c r="I67" s="63" t="s">
        <v>453</v>
      </c>
      <c r="J67" s="63" t="s">
        <v>985</v>
      </c>
      <c r="K67" s="66">
        <v>264010920</v>
      </c>
      <c r="L67" s="65" t="s">
        <v>1148</v>
      </c>
      <c r="M67" s="67">
        <v>1</v>
      </c>
      <c r="N67" s="65" t="s">
        <v>27</v>
      </c>
      <c r="O67" s="65" t="s">
        <v>1148</v>
      </c>
      <c r="P67" s="79"/>
    </row>
    <row r="68" spans="1:16" s="7" customFormat="1" ht="24.75" customHeight="1" outlineLevel="1" x14ac:dyDescent="0.35">
      <c r="A68" s="144">
        <v>21</v>
      </c>
      <c r="B68" s="64" t="s">
        <v>2665</v>
      </c>
      <c r="C68" s="65" t="s">
        <v>31</v>
      </c>
      <c r="D68" s="121" t="s">
        <v>2734</v>
      </c>
      <c r="E68" s="145">
        <v>42395</v>
      </c>
      <c r="F68" s="145">
        <v>42674</v>
      </c>
      <c r="G68" s="160">
        <f t="shared" si="3"/>
        <v>9.3000000000000007</v>
      </c>
      <c r="H68" s="122" t="s">
        <v>2735</v>
      </c>
      <c r="I68" s="63" t="s">
        <v>1109</v>
      </c>
      <c r="J68" s="63" t="s">
        <v>1111</v>
      </c>
      <c r="K68" s="66">
        <v>1858669598</v>
      </c>
      <c r="L68" s="65" t="s">
        <v>1148</v>
      </c>
      <c r="M68" s="67">
        <v>1</v>
      </c>
      <c r="N68" s="65" t="s">
        <v>27</v>
      </c>
      <c r="O68" s="65" t="s">
        <v>1148</v>
      </c>
      <c r="P68" s="79"/>
    </row>
    <row r="69" spans="1:16" s="7" customFormat="1" ht="24.75" customHeight="1" outlineLevel="1" x14ac:dyDescent="0.35">
      <c r="A69" s="144">
        <v>22</v>
      </c>
      <c r="B69" s="64" t="s">
        <v>2665</v>
      </c>
      <c r="C69" s="65" t="s">
        <v>31</v>
      </c>
      <c r="D69" s="121" t="s">
        <v>2736</v>
      </c>
      <c r="E69" s="145">
        <v>42403</v>
      </c>
      <c r="F69" s="145">
        <v>42521</v>
      </c>
      <c r="G69" s="160">
        <f t="shared" si="3"/>
        <v>3.9333333333333331</v>
      </c>
      <c r="H69" s="64" t="s">
        <v>2737</v>
      </c>
      <c r="I69" s="63" t="s">
        <v>453</v>
      </c>
      <c r="J69" s="63" t="s">
        <v>970</v>
      </c>
      <c r="K69" s="66">
        <v>652462514</v>
      </c>
      <c r="L69" s="65" t="s">
        <v>1148</v>
      </c>
      <c r="M69" s="67">
        <v>1</v>
      </c>
      <c r="N69" s="65" t="s">
        <v>27</v>
      </c>
      <c r="O69" s="65" t="s">
        <v>1148</v>
      </c>
      <c r="P69" s="79"/>
    </row>
    <row r="70" spans="1:16" s="7" customFormat="1" ht="24.75" customHeight="1" outlineLevel="1" x14ac:dyDescent="0.35">
      <c r="A70" s="144">
        <v>23</v>
      </c>
      <c r="B70" s="64" t="s">
        <v>2665</v>
      </c>
      <c r="C70" s="65" t="s">
        <v>31</v>
      </c>
      <c r="D70" s="63" t="s">
        <v>2738</v>
      </c>
      <c r="E70" s="145">
        <v>42401</v>
      </c>
      <c r="F70" s="145">
        <v>42521</v>
      </c>
      <c r="G70" s="160">
        <f t="shared" si="3"/>
        <v>4</v>
      </c>
      <c r="H70" s="64" t="s">
        <v>2739</v>
      </c>
      <c r="I70" s="63" t="s">
        <v>453</v>
      </c>
      <c r="J70" s="63" t="s">
        <v>970</v>
      </c>
      <c r="K70" s="66">
        <v>656941200</v>
      </c>
      <c r="L70" s="65" t="s">
        <v>1148</v>
      </c>
      <c r="M70" s="67">
        <v>1</v>
      </c>
      <c r="N70" s="65" t="s">
        <v>27</v>
      </c>
      <c r="O70" s="65" t="s">
        <v>1148</v>
      </c>
      <c r="P70" s="79"/>
    </row>
    <row r="71" spans="1:16" s="7" customFormat="1" ht="24.75" customHeight="1" outlineLevel="1" x14ac:dyDescent="0.35">
      <c r="A71" s="144">
        <v>24</v>
      </c>
      <c r="B71" s="64" t="s">
        <v>2665</v>
      </c>
      <c r="C71" s="65" t="s">
        <v>31</v>
      </c>
      <c r="D71" s="63" t="s">
        <v>2740</v>
      </c>
      <c r="E71" s="145">
        <v>42521</v>
      </c>
      <c r="F71" s="145">
        <v>42674</v>
      </c>
      <c r="G71" s="160">
        <f t="shared" si="3"/>
        <v>5.0999999999999996</v>
      </c>
      <c r="H71" s="64" t="s">
        <v>2741</v>
      </c>
      <c r="I71" s="63" t="s">
        <v>453</v>
      </c>
      <c r="J71" s="63" t="s">
        <v>978</v>
      </c>
      <c r="K71" s="66">
        <v>252006300</v>
      </c>
      <c r="L71" s="65" t="s">
        <v>1148</v>
      </c>
      <c r="M71" s="67">
        <v>1</v>
      </c>
      <c r="N71" s="65" t="s">
        <v>27</v>
      </c>
      <c r="O71" s="65" t="s">
        <v>1148</v>
      </c>
      <c r="P71" s="79"/>
    </row>
    <row r="72" spans="1:16" s="7" customFormat="1" ht="24.75" customHeight="1" outlineLevel="1" x14ac:dyDescent="0.35">
      <c r="A72" s="144">
        <v>25</v>
      </c>
      <c r="B72" s="64" t="s">
        <v>2665</v>
      </c>
      <c r="C72" s="65" t="s">
        <v>31</v>
      </c>
      <c r="D72" s="63" t="s">
        <v>2742</v>
      </c>
      <c r="E72" s="145">
        <v>42519</v>
      </c>
      <c r="F72" s="145">
        <v>42719</v>
      </c>
      <c r="G72" s="160">
        <f t="shared" si="3"/>
        <v>6.666666666666667</v>
      </c>
      <c r="H72" s="119" t="s">
        <v>2743</v>
      </c>
      <c r="I72" s="63" t="s">
        <v>453</v>
      </c>
      <c r="J72" s="63" t="s">
        <v>970</v>
      </c>
      <c r="K72" s="66">
        <v>262740535</v>
      </c>
      <c r="L72" s="65" t="s">
        <v>1148</v>
      </c>
      <c r="M72" s="67">
        <v>1</v>
      </c>
      <c r="N72" s="65" t="s">
        <v>27</v>
      </c>
      <c r="O72" s="65" t="s">
        <v>1148</v>
      </c>
      <c r="P72" s="79"/>
    </row>
    <row r="73" spans="1:16" s="7" customFormat="1" ht="24.75" customHeight="1" outlineLevel="1" x14ac:dyDescent="0.35">
      <c r="A73" s="144">
        <v>26</v>
      </c>
      <c r="B73" s="64" t="s">
        <v>2665</v>
      </c>
      <c r="C73" s="65" t="s">
        <v>31</v>
      </c>
      <c r="D73" s="63" t="s">
        <v>2744</v>
      </c>
      <c r="E73" s="145">
        <v>42519</v>
      </c>
      <c r="F73" s="145">
        <v>42719</v>
      </c>
      <c r="G73" s="160">
        <f t="shared" si="3"/>
        <v>6.666666666666667</v>
      </c>
      <c r="H73" s="119" t="s">
        <v>2745</v>
      </c>
      <c r="I73" s="63" t="s">
        <v>453</v>
      </c>
      <c r="J73" s="63" t="s">
        <v>970</v>
      </c>
      <c r="K73" s="66">
        <v>214205355</v>
      </c>
      <c r="L73" s="65" t="s">
        <v>1148</v>
      </c>
      <c r="M73" s="67">
        <v>1</v>
      </c>
      <c r="N73" s="65" t="s">
        <v>27</v>
      </c>
      <c r="O73" s="65" t="s">
        <v>1148</v>
      </c>
      <c r="P73" s="79"/>
    </row>
    <row r="74" spans="1:16" s="7" customFormat="1" ht="24.75" customHeight="1" outlineLevel="1" x14ac:dyDescent="0.35">
      <c r="A74" s="144">
        <v>27</v>
      </c>
      <c r="B74" s="64" t="s">
        <v>2665</v>
      </c>
      <c r="C74" s="65" t="s">
        <v>31</v>
      </c>
      <c r="D74" s="63" t="s">
        <v>2740</v>
      </c>
      <c r="E74" s="145">
        <v>42519</v>
      </c>
      <c r="F74" s="145">
        <v>42719</v>
      </c>
      <c r="G74" s="160">
        <f t="shared" si="3"/>
        <v>6.666666666666667</v>
      </c>
      <c r="H74" s="119" t="s">
        <v>2745</v>
      </c>
      <c r="I74" s="63" t="s">
        <v>453</v>
      </c>
      <c r="J74" s="63" t="s">
        <v>978</v>
      </c>
      <c r="K74" s="66">
        <v>252006300</v>
      </c>
      <c r="L74" s="65" t="s">
        <v>1148</v>
      </c>
      <c r="M74" s="67">
        <v>1</v>
      </c>
      <c r="N74" s="65" t="s">
        <v>27</v>
      </c>
      <c r="O74" s="65" t="s">
        <v>1148</v>
      </c>
      <c r="P74" s="79"/>
    </row>
    <row r="75" spans="1:16" s="7" customFormat="1" ht="24.75" customHeight="1" outlineLevel="1" x14ac:dyDescent="0.35">
      <c r="A75" s="144">
        <v>28</v>
      </c>
      <c r="B75" s="122" t="s">
        <v>2665</v>
      </c>
      <c r="C75" s="65" t="s">
        <v>31</v>
      </c>
      <c r="D75" s="63" t="s">
        <v>2746</v>
      </c>
      <c r="E75" s="145">
        <v>42662</v>
      </c>
      <c r="F75" s="145">
        <v>42719</v>
      </c>
      <c r="G75" s="160">
        <f t="shared" si="3"/>
        <v>1.9</v>
      </c>
      <c r="H75" s="119" t="s">
        <v>2745</v>
      </c>
      <c r="I75" s="63" t="s">
        <v>453</v>
      </c>
      <c r="J75" s="63" t="s">
        <v>978</v>
      </c>
      <c r="K75" s="66">
        <v>102317679</v>
      </c>
      <c r="L75" s="65" t="s">
        <v>1148</v>
      </c>
      <c r="M75" s="67">
        <v>1</v>
      </c>
      <c r="N75" s="65" t="s">
        <v>27</v>
      </c>
      <c r="O75" s="65" t="s">
        <v>1148</v>
      </c>
      <c r="P75" s="79"/>
    </row>
    <row r="76" spans="1:16" s="7" customFormat="1" ht="24.75" customHeight="1" outlineLevel="1" x14ac:dyDescent="0.35">
      <c r="A76" s="144">
        <v>29</v>
      </c>
      <c r="B76" s="64" t="s">
        <v>2665</v>
      </c>
      <c r="C76" s="65" t="s">
        <v>31</v>
      </c>
      <c r="D76" s="63" t="s">
        <v>2747</v>
      </c>
      <c r="E76" s="145">
        <v>42673</v>
      </c>
      <c r="F76" s="145">
        <v>42719</v>
      </c>
      <c r="G76" s="160">
        <f t="shared" si="3"/>
        <v>1.5333333333333334</v>
      </c>
      <c r="H76" s="119" t="s">
        <v>2745</v>
      </c>
      <c r="I76" s="63" t="s">
        <v>453</v>
      </c>
      <c r="J76" s="63" t="s">
        <v>984</v>
      </c>
      <c r="K76" s="66">
        <v>77420609</v>
      </c>
      <c r="L76" s="65" t="s">
        <v>1148</v>
      </c>
      <c r="M76" s="67">
        <v>1</v>
      </c>
      <c r="N76" s="65" t="s">
        <v>27</v>
      </c>
      <c r="O76" s="65" t="s">
        <v>1148</v>
      </c>
      <c r="P76" s="79"/>
    </row>
    <row r="77" spans="1:16" s="7" customFormat="1" ht="24.75" customHeight="1" outlineLevel="1" x14ac:dyDescent="0.35">
      <c r="A77" s="144">
        <v>30</v>
      </c>
      <c r="B77" s="64" t="s">
        <v>2665</v>
      </c>
      <c r="C77" s="65" t="s">
        <v>31</v>
      </c>
      <c r="D77" s="63" t="s">
        <v>2748</v>
      </c>
      <c r="E77" s="145">
        <v>42674</v>
      </c>
      <c r="F77" s="145">
        <v>42719</v>
      </c>
      <c r="G77" s="160">
        <f t="shared" si="3"/>
        <v>1.5</v>
      </c>
      <c r="H77" s="119" t="s">
        <v>2749</v>
      </c>
      <c r="I77" s="63" t="s">
        <v>453</v>
      </c>
      <c r="J77" s="63" t="s">
        <v>985</v>
      </c>
      <c r="K77" s="66">
        <v>64591704</v>
      </c>
      <c r="L77" s="65" t="s">
        <v>1148</v>
      </c>
      <c r="M77" s="67">
        <v>1</v>
      </c>
      <c r="N77" s="65" t="s">
        <v>27</v>
      </c>
      <c r="O77" s="65" t="s">
        <v>1148</v>
      </c>
      <c r="P77" s="79"/>
    </row>
    <row r="78" spans="1:16" s="7" customFormat="1" ht="24.75" customHeight="1" outlineLevel="1" x14ac:dyDescent="0.35">
      <c r="A78" s="144">
        <v>31</v>
      </c>
      <c r="B78" s="64" t="s">
        <v>2665</v>
      </c>
      <c r="C78" s="65" t="s">
        <v>31</v>
      </c>
      <c r="D78" s="63" t="s">
        <v>2750</v>
      </c>
      <c r="E78" s="145">
        <v>42719</v>
      </c>
      <c r="F78" s="145">
        <v>43084</v>
      </c>
      <c r="G78" s="160">
        <f t="shared" si="3"/>
        <v>12.166666666666666</v>
      </c>
      <c r="H78" s="119" t="s">
        <v>2751</v>
      </c>
      <c r="I78" s="63" t="s">
        <v>453</v>
      </c>
      <c r="J78" s="63" t="s">
        <v>985</v>
      </c>
      <c r="K78" s="66">
        <v>1054995932</v>
      </c>
      <c r="L78" s="65" t="s">
        <v>1148</v>
      </c>
      <c r="M78" s="67">
        <v>1</v>
      </c>
      <c r="N78" s="65" t="s">
        <v>27</v>
      </c>
      <c r="O78" s="65" t="s">
        <v>1148</v>
      </c>
      <c r="P78" s="79"/>
    </row>
    <row r="79" spans="1:16" s="7" customFormat="1" ht="24.75" customHeight="1" outlineLevel="1" x14ac:dyDescent="0.35">
      <c r="A79" s="144">
        <v>32</v>
      </c>
      <c r="B79" s="64" t="s">
        <v>2665</v>
      </c>
      <c r="C79" s="65" t="s">
        <v>31</v>
      </c>
      <c r="D79" s="63" t="s">
        <v>2752</v>
      </c>
      <c r="E79" s="145">
        <v>42719</v>
      </c>
      <c r="F79" s="145">
        <v>43084</v>
      </c>
      <c r="G79" s="160">
        <f t="shared" si="3"/>
        <v>12.166666666666666</v>
      </c>
      <c r="H79" s="64" t="s">
        <v>2753</v>
      </c>
      <c r="I79" s="63" t="s">
        <v>453</v>
      </c>
      <c r="J79" s="63" t="s">
        <v>265</v>
      </c>
      <c r="K79" s="66">
        <v>2239707388</v>
      </c>
      <c r="L79" s="65" t="s">
        <v>2685</v>
      </c>
      <c r="M79" s="67">
        <v>1</v>
      </c>
      <c r="N79" s="65" t="s">
        <v>27</v>
      </c>
      <c r="O79" s="65" t="s">
        <v>26</v>
      </c>
      <c r="P79" s="79"/>
    </row>
    <row r="80" spans="1:16" s="7" customFormat="1" ht="24.75" customHeight="1" outlineLevel="1" x14ac:dyDescent="0.35">
      <c r="A80" s="144">
        <v>33</v>
      </c>
      <c r="B80" s="64" t="s">
        <v>2665</v>
      </c>
      <c r="C80" s="65" t="s">
        <v>31</v>
      </c>
      <c r="D80" s="63" t="s">
        <v>2754</v>
      </c>
      <c r="E80" s="145">
        <v>43076</v>
      </c>
      <c r="F80" s="145">
        <v>43312</v>
      </c>
      <c r="G80" s="160">
        <f t="shared" si="3"/>
        <v>7.8666666666666663</v>
      </c>
      <c r="H80" s="64" t="s">
        <v>2755</v>
      </c>
      <c r="I80" s="63" t="s">
        <v>453</v>
      </c>
      <c r="J80" s="63" t="s">
        <v>985</v>
      </c>
      <c r="K80" s="66">
        <v>320694609</v>
      </c>
      <c r="L80" s="65" t="s">
        <v>1148</v>
      </c>
      <c r="M80" s="67">
        <v>1</v>
      </c>
      <c r="N80" s="65" t="s">
        <v>27</v>
      </c>
      <c r="O80" s="65" t="s">
        <v>1148</v>
      </c>
      <c r="P80" s="79"/>
    </row>
    <row r="81" spans="1:16" s="7" customFormat="1" ht="24.75" customHeight="1" outlineLevel="1" x14ac:dyDescent="0.35">
      <c r="A81" s="144">
        <v>34</v>
      </c>
      <c r="B81" s="64" t="s">
        <v>2665</v>
      </c>
      <c r="C81" s="65" t="s">
        <v>31</v>
      </c>
      <c r="D81" s="63" t="s">
        <v>2756</v>
      </c>
      <c r="E81" s="145">
        <v>43076</v>
      </c>
      <c r="F81" s="145">
        <v>43312</v>
      </c>
      <c r="G81" s="160">
        <f t="shared" si="3"/>
        <v>7.8666666666666663</v>
      </c>
      <c r="H81" s="119" t="s">
        <v>2757</v>
      </c>
      <c r="I81" s="63" t="s">
        <v>453</v>
      </c>
      <c r="J81" s="63" t="s">
        <v>985</v>
      </c>
      <c r="K81" s="66">
        <v>307607587</v>
      </c>
      <c r="L81" s="65" t="s">
        <v>1148</v>
      </c>
      <c r="M81" s="67">
        <v>1</v>
      </c>
      <c r="N81" s="65" t="s">
        <v>27</v>
      </c>
      <c r="O81" s="65" t="s">
        <v>1148</v>
      </c>
      <c r="P81" s="79"/>
    </row>
    <row r="82" spans="1:16" s="7" customFormat="1" ht="24.75" customHeight="1" outlineLevel="1" x14ac:dyDescent="0.35">
      <c r="A82" s="144">
        <v>35</v>
      </c>
      <c r="B82" s="64" t="s">
        <v>2665</v>
      </c>
      <c r="C82" s="65" t="s">
        <v>31</v>
      </c>
      <c r="D82" s="63" t="s">
        <v>2758</v>
      </c>
      <c r="E82" s="145">
        <v>43396</v>
      </c>
      <c r="F82" s="145">
        <v>43434</v>
      </c>
      <c r="G82" s="160">
        <f t="shared" si="3"/>
        <v>1.2666666666666666</v>
      </c>
      <c r="H82" s="64" t="s">
        <v>2708</v>
      </c>
      <c r="I82" s="63" t="s">
        <v>453</v>
      </c>
      <c r="J82" s="63" t="s">
        <v>970</v>
      </c>
      <c r="K82" s="66">
        <v>43112511</v>
      </c>
      <c r="L82" s="65" t="s">
        <v>1148</v>
      </c>
      <c r="M82" s="67">
        <v>1</v>
      </c>
      <c r="N82" s="65" t="s">
        <v>27</v>
      </c>
      <c r="O82" s="65" t="s">
        <v>1148</v>
      </c>
      <c r="P82" s="79"/>
    </row>
    <row r="83" spans="1:16" s="7" customFormat="1" ht="24.75" customHeight="1" outlineLevel="1" x14ac:dyDescent="0.35">
      <c r="A83" s="144">
        <v>36</v>
      </c>
      <c r="B83" s="64" t="s">
        <v>2665</v>
      </c>
      <c r="C83" s="65" t="s">
        <v>31</v>
      </c>
      <c r="D83" s="63" t="s">
        <v>2759</v>
      </c>
      <c r="E83" s="145">
        <v>43396</v>
      </c>
      <c r="F83" s="145">
        <v>43434</v>
      </c>
      <c r="G83" s="160">
        <f t="shared" si="3"/>
        <v>1.2666666666666666</v>
      </c>
      <c r="H83" s="64" t="s">
        <v>2708</v>
      </c>
      <c r="I83" s="63" t="s">
        <v>453</v>
      </c>
      <c r="J83" s="63" t="s">
        <v>970</v>
      </c>
      <c r="K83" s="66">
        <v>52367760</v>
      </c>
      <c r="L83" s="65" t="s">
        <v>1148</v>
      </c>
      <c r="M83" s="67">
        <v>1</v>
      </c>
      <c r="N83" s="65" t="s">
        <v>2634</v>
      </c>
      <c r="O83" s="65" t="s">
        <v>1148</v>
      </c>
      <c r="P83" s="79"/>
    </row>
    <row r="84" spans="1:16" s="7" customFormat="1" ht="24.75" customHeight="1" outlineLevel="1" x14ac:dyDescent="0.35">
      <c r="A84" s="144">
        <v>37</v>
      </c>
      <c r="B84" s="64" t="s">
        <v>2665</v>
      </c>
      <c r="C84" s="65" t="s">
        <v>31</v>
      </c>
      <c r="D84" s="63" t="s">
        <v>2760</v>
      </c>
      <c r="E84" s="145">
        <v>43398</v>
      </c>
      <c r="F84" s="145">
        <v>43434</v>
      </c>
      <c r="G84" s="160">
        <f t="shared" si="3"/>
        <v>1.2</v>
      </c>
      <c r="H84" s="64" t="s">
        <v>2761</v>
      </c>
      <c r="I84" s="63" t="s">
        <v>453</v>
      </c>
      <c r="J84" s="63" t="s">
        <v>985</v>
      </c>
      <c r="K84" s="66">
        <v>48148896</v>
      </c>
      <c r="L84" s="65" t="s">
        <v>1148</v>
      </c>
      <c r="M84" s="67">
        <v>1</v>
      </c>
      <c r="N84" s="65" t="s">
        <v>27</v>
      </c>
      <c r="O84" s="65" t="s">
        <v>2685</v>
      </c>
      <c r="P84" s="79"/>
    </row>
    <row r="85" spans="1:16" s="7" customFormat="1" ht="24.75" customHeight="1" outlineLevel="1" x14ac:dyDescent="0.35">
      <c r="A85" s="144">
        <v>38</v>
      </c>
      <c r="B85" s="64" t="s">
        <v>2665</v>
      </c>
      <c r="C85" s="65" t="s">
        <v>31</v>
      </c>
      <c r="D85" s="63" t="s">
        <v>2762</v>
      </c>
      <c r="E85" s="145">
        <v>43398</v>
      </c>
      <c r="F85" s="145">
        <v>43434</v>
      </c>
      <c r="G85" s="160">
        <f t="shared" si="3"/>
        <v>1.2</v>
      </c>
      <c r="H85" s="119" t="s">
        <v>2763</v>
      </c>
      <c r="I85" s="63" t="s">
        <v>453</v>
      </c>
      <c r="J85" s="63" t="s">
        <v>978</v>
      </c>
      <c r="K85" s="66">
        <v>114990873</v>
      </c>
      <c r="L85" s="65" t="s">
        <v>1148</v>
      </c>
      <c r="M85" s="67">
        <v>1</v>
      </c>
      <c r="N85" s="65" t="s">
        <v>27</v>
      </c>
      <c r="O85" s="65" t="s">
        <v>1148</v>
      </c>
      <c r="P85" s="79"/>
    </row>
    <row r="86" spans="1:16" s="7" customFormat="1" ht="24.75" customHeight="1" outlineLevel="1" x14ac:dyDescent="0.35">
      <c r="A86" s="144">
        <v>39</v>
      </c>
      <c r="B86" s="64" t="s">
        <v>2665</v>
      </c>
      <c r="C86" s="65" t="s">
        <v>31</v>
      </c>
      <c r="D86" s="63" t="s">
        <v>2764</v>
      </c>
      <c r="E86" s="145">
        <v>43484</v>
      </c>
      <c r="F86" s="145">
        <v>43822</v>
      </c>
      <c r="G86" s="160">
        <f t="shared" si="3"/>
        <v>11.266666666666667</v>
      </c>
      <c r="H86" s="64" t="s">
        <v>2765</v>
      </c>
      <c r="I86" s="63" t="s">
        <v>453</v>
      </c>
      <c r="J86" s="63" t="s">
        <v>978</v>
      </c>
      <c r="K86" s="66">
        <v>1328636708</v>
      </c>
      <c r="L86" s="65" t="s">
        <v>2685</v>
      </c>
      <c r="M86" s="67">
        <v>1</v>
      </c>
      <c r="N86" s="65" t="s">
        <v>27</v>
      </c>
      <c r="O86" s="65" t="s">
        <v>2685</v>
      </c>
      <c r="P86" s="79"/>
    </row>
    <row r="87" spans="1:16" s="7" customFormat="1" ht="24.75" customHeight="1" outlineLevel="1" x14ac:dyDescent="0.35">
      <c r="A87" s="144">
        <v>40</v>
      </c>
      <c r="B87" s="122" t="s">
        <v>2665</v>
      </c>
      <c r="C87" s="65" t="s">
        <v>31</v>
      </c>
      <c r="D87" s="63" t="s">
        <v>2766</v>
      </c>
      <c r="E87" s="145">
        <v>43484</v>
      </c>
      <c r="F87" s="145">
        <v>43822</v>
      </c>
      <c r="G87" s="160">
        <f t="shared" si="3"/>
        <v>11.266666666666667</v>
      </c>
      <c r="H87" s="64" t="s">
        <v>2767</v>
      </c>
      <c r="I87" s="63" t="s">
        <v>453</v>
      </c>
      <c r="J87" s="63" t="s">
        <v>970</v>
      </c>
      <c r="K87" s="66">
        <v>771558258</v>
      </c>
      <c r="L87" s="65" t="s">
        <v>1148</v>
      </c>
      <c r="M87" s="67">
        <v>1</v>
      </c>
      <c r="N87" s="65" t="s">
        <v>27</v>
      </c>
      <c r="O87" s="65" t="s">
        <v>1148</v>
      </c>
      <c r="P87" s="79"/>
    </row>
    <row r="88" spans="1:16" s="7" customFormat="1" ht="24.75" customHeight="1" outlineLevel="1" x14ac:dyDescent="0.35">
      <c r="A88" s="144">
        <v>41</v>
      </c>
      <c r="B88" s="122" t="s">
        <v>2665</v>
      </c>
      <c r="C88" s="65" t="s">
        <v>31</v>
      </c>
      <c r="D88" s="63" t="s">
        <v>2768</v>
      </c>
      <c r="E88" s="145">
        <v>42719</v>
      </c>
      <c r="F88" s="145">
        <v>43084</v>
      </c>
      <c r="G88" s="160">
        <f t="shared" si="3"/>
        <v>12.166666666666666</v>
      </c>
      <c r="H88" s="64" t="s">
        <v>2769</v>
      </c>
      <c r="I88" s="63" t="s">
        <v>1109</v>
      </c>
      <c r="J88" s="63" t="s">
        <v>1111</v>
      </c>
      <c r="K88" s="66">
        <v>926974633</v>
      </c>
      <c r="L88" s="65" t="s">
        <v>1148</v>
      </c>
      <c r="M88" s="67">
        <v>1</v>
      </c>
      <c r="N88" s="65" t="s">
        <v>27</v>
      </c>
      <c r="O88" s="65" t="s">
        <v>2685</v>
      </c>
      <c r="P88" s="79"/>
    </row>
    <row r="89" spans="1:16" s="7" customFormat="1" ht="24.75" customHeight="1" outlineLevel="1" x14ac:dyDescent="0.35">
      <c r="A89" s="144">
        <v>42</v>
      </c>
      <c r="B89" s="122" t="s">
        <v>2665</v>
      </c>
      <c r="C89" s="65" t="s">
        <v>31</v>
      </c>
      <c r="D89" s="63" t="s">
        <v>2770</v>
      </c>
      <c r="E89" s="145">
        <v>42719</v>
      </c>
      <c r="F89" s="145">
        <v>43084</v>
      </c>
      <c r="G89" s="160">
        <f t="shared" si="3"/>
        <v>12.166666666666666</v>
      </c>
      <c r="H89" s="64" t="s">
        <v>2771</v>
      </c>
      <c r="I89" s="63" t="s">
        <v>1109</v>
      </c>
      <c r="J89" s="63" t="s">
        <v>1111</v>
      </c>
      <c r="K89" s="66">
        <v>907070522</v>
      </c>
      <c r="L89" s="65" t="s">
        <v>2685</v>
      </c>
      <c r="M89" s="67">
        <v>1</v>
      </c>
      <c r="N89" s="65" t="s">
        <v>27</v>
      </c>
      <c r="O89" s="65" t="s">
        <v>2685</v>
      </c>
      <c r="P89" s="79"/>
    </row>
    <row r="90" spans="1:16" s="7" customFormat="1" ht="24.75" customHeight="1" outlineLevel="1" x14ac:dyDescent="0.35">
      <c r="A90" s="144">
        <v>43</v>
      </c>
      <c r="B90" s="122" t="s">
        <v>2665</v>
      </c>
      <c r="C90" s="65" t="s">
        <v>31</v>
      </c>
      <c r="D90" s="121" t="s">
        <v>2772</v>
      </c>
      <c r="E90" s="145">
        <v>42395</v>
      </c>
      <c r="F90" s="145">
        <v>42674</v>
      </c>
      <c r="G90" s="160">
        <f t="shared" si="3"/>
        <v>9.3000000000000007</v>
      </c>
      <c r="H90" s="119" t="s">
        <v>2773</v>
      </c>
      <c r="I90" s="63" t="s">
        <v>1109</v>
      </c>
      <c r="J90" s="63" t="s">
        <v>1111</v>
      </c>
      <c r="K90" s="66">
        <v>1895842990</v>
      </c>
      <c r="L90" s="124" t="s">
        <v>2685</v>
      </c>
      <c r="M90" s="117">
        <v>1</v>
      </c>
      <c r="N90" s="124" t="s">
        <v>27</v>
      </c>
      <c r="O90" s="124" t="s">
        <v>26</v>
      </c>
      <c r="P90" s="79"/>
    </row>
    <row r="91" spans="1:16" s="7" customFormat="1" ht="24.75" customHeight="1" outlineLevel="1" x14ac:dyDescent="0.35">
      <c r="A91" s="143">
        <v>44</v>
      </c>
      <c r="B91" s="122" t="s">
        <v>2665</v>
      </c>
      <c r="C91" s="124" t="s">
        <v>31</v>
      </c>
      <c r="D91" s="121" t="s">
        <v>2774</v>
      </c>
      <c r="E91" s="145">
        <v>42004</v>
      </c>
      <c r="F91" s="145">
        <v>42369</v>
      </c>
      <c r="G91" s="160">
        <f t="shared" si="3"/>
        <v>12.166666666666666</v>
      </c>
      <c r="H91" s="122" t="s">
        <v>2775</v>
      </c>
      <c r="I91" s="121" t="s">
        <v>453</v>
      </c>
      <c r="J91" s="121" t="s">
        <v>265</v>
      </c>
      <c r="K91" s="123">
        <v>1141806880</v>
      </c>
      <c r="L91" s="124" t="s">
        <v>2685</v>
      </c>
      <c r="M91" s="117">
        <v>1</v>
      </c>
      <c r="N91" s="124" t="s">
        <v>27</v>
      </c>
      <c r="O91" s="124" t="s">
        <v>2685</v>
      </c>
      <c r="P91" s="79"/>
    </row>
    <row r="92" spans="1:16" s="7" customFormat="1" ht="24.75" customHeight="1" outlineLevel="1" x14ac:dyDescent="0.35">
      <c r="A92" s="143">
        <v>45</v>
      </c>
      <c r="B92" s="122" t="s">
        <v>2665</v>
      </c>
      <c r="C92" s="124" t="s">
        <v>31</v>
      </c>
      <c r="D92" s="121" t="s">
        <v>2776</v>
      </c>
      <c r="E92" s="145">
        <v>43879</v>
      </c>
      <c r="F92" s="145">
        <v>44196</v>
      </c>
      <c r="G92" s="160">
        <f t="shared" si="3"/>
        <v>10.566666666666666</v>
      </c>
      <c r="H92" s="122" t="s">
        <v>2712</v>
      </c>
      <c r="I92" s="121" t="s">
        <v>1109</v>
      </c>
      <c r="J92" s="121" t="s">
        <v>1111</v>
      </c>
      <c r="K92" s="123">
        <v>564846747</v>
      </c>
      <c r="L92" s="124" t="s">
        <v>2685</v>
      </c>
      <c r="M92" s="117">
        <v>1</v>
      </c>
      <c r="N92" s="124" t="s">
        <v>27</v>
      </c>
      <c r="O92" s="124" t="s">
        <v>2685</v>
      </c>
      <c r="P92" s="79"/>
    </row>
    <row r="93" spans="1:16" s="7" customFormat="1" ht="24.75" customHeight="1" outlineLevel="1" x14ac:dyDescent="0.35">
      <c r="A93" s="143">
        <v>46</v>
      </c>
      <c r="B93" s="122" t="s">
        <v>2665</v>
      </c>
      <c r="C93" s="124" t="s">
        <v>31</v>
      </c>
      <c r="D93" s="121" t="s">
        <v>2713</v>
      </c>
      <c r="E93" s="145">
        <v>43879</v>
      </c>
      <c r="F93" s="145">
        <v>44196</v>
      </c>
      <c r="G93" s="160">
        <f t="shared" si="3"/>
        <v>10.566666666666666</v>
      </c>
      <c r="H93" s="122" t="s">
        <v>2716</v>
      </c>
      <c r="I93" s="121" t="s">
        <v>1109</v>
      </c>
      <c r="J93" s="121" t="s">
        <v>1111</v>
      </c>
      <c r="K93" s="123">
        <v>3122986964</v>
      </c>
      <c r="L93" s="124" t="s">
        <v>2685</v>
      </c>
      <c r="M93" s="117">
        <v>1</v>
      </c>
      <c r="N93" s="124" t="s">
        <v>27</v>
      </c>
      <c r="O93" s="124" t="s">
        <v>2685</v>
      </c>
      <c r="P93" s="79"/>
    </row>
    <row r="94" spans="1:16" s="7" customFormat="1" ht="24.75" customHeight="1" outlineLevel="1" x14ac:dyDescent="0.35">
      <c r="A94" s="143">
        <v>47</v>
      </c>
      <c r="B94" s="122" t="s">
        <v>2665</v>
      </c>
      <c r="C94" s="124" t="s">
        <v>31</v>
      </c>
      <c r="D94" s="121" t="s">
        <v>2715</v>
      </c>
      <c r="E94" s="145">
        <v>43885</v>
      </c>
      <c r="F94" s="145">
        <v>44196</v>
      </c>
      <c r="G94" s="160">
        <f t="shared" si="3"/>
        <v>10.366666666666667</v>
      </c>
      <c r="H94" s="122" t="s">
        <v>2716</v>
      </c>
      <c r="I94" s="121" t="s">
        <v>208</v>
      </c>
      <c r="J94" s="121" t="s">
        <v>251</v>
      </c>
      <c r="K94" s="123">
        <v>4635787595</v>
      </c>
      <c r="L94" s="124" t="s">
        <v>2685</v>
      </c>
      <c r="M94" s="117">
        <v>1</v>
      </c>
      <c r="N94" s="124" t="s">
        <v>27</v>
      </c>
      <c r="O94" s="124" t="s">
        <v>2685</v>
      </c>
      <c r="P94" s="79"/>
    </row>
    <row r="95" spans="1:16" s="7" customFormat="1" ht="24.75" customHeight="1" outlineLevel="1" x14ac:dyDescent="0.35">
      <c r="A95" s="144">
        <v>48</v>
      </c>
      <c r="B95" s="122" t="s">
        <v>2665</v>
      </c>
      <c r="C95" s="124" t="s">
        <v>31</v>
      </c>
      <c r="D95" s="121" t="s">
        <v>2717</v>
      </c>
      <c r="E95" s="145">
        <v>43885</v>
      </c>
      <c r="F95" s="145">
        <v>44196</v>
      </c>
      <c r="G95" s="160">
        <f t="shared" si="3"/>
        <v>10.366666666666667</v>
      </c>
      <c r="H95" s="122" t="s">
        <v>2716</v>
      </c>
      <c r="I95" s="121" t="s">
        <v>453</v>
      </c>
      <c r="J95" s="121" t="s">
        <v>963</v>
      </c>
      <c r="K95" s="123">
        <v>3174102196</v>
      </c>
      <c r="L95" s="124" t="s">
        <v>2685</v>
      </c>
      <c r="M95" s="117">
        <v>1</v>
      </c>
      <c r="N95" s="124" t="s">
        <v>27</v>
      </c>
      <c r="O95" s="124" t="s">
        <v>2685</v>
      </c>
      <c r="P95" s="79"/>
    </row>
    <row r="96" spans="1:16" s="7" customFormat="1" ht="24.75" customHeight="1" outlineLevel="1" x14ac:dyDescent="0.35">
      <c r="A96" s="144">
        <v>49</v>
      </c>
      <c r="B96" s="122" t="s">
        <v>2665</v>
      </c>
      <c r="C96" s="124" t="s">
        <v>31</v>
      </c>
      <c r="D96" s="121" t="s">
        <v>2718</v>
      </c>
      <c r="E96" s="145">
        <v>43885</v>
      </c>
      <c r="F96" s="145">
        <v>44196</v>
      </c>
      <c r="G96" s="160">
        <f t="shared" si="3"/>
        <v>10.366666666666667</v>
      </c>
      <c r="H96" s="122" t="s">
        <v>2719</v>
      </c>
      <c r="I96" s="121" t="s">
        <v>453</v>
      </c>
      <c r="J96" s="121" t="s">
        <v>985</v>
      </c>
      <c r="K96" s="123">
        <v>1036718730</v>
      </c>
      <c r="L96" s="124" t="s">
        <v>2685</v>
      </c>
      <c r="M96" s="117">
        <v>1</v>
      </c>
      <c r="N96" s="124" t="s">
        <v>27</v>
      </c>
      <c r="O96" s="124" t="s">
        <v>2685</v>
      </c>
      <c r="P96" s="79"/>
    </row>
    <row r="97" spans="1:16" s="7" customFormat="1" ht="24.75" customHeight="1" outlineLevel="1" x14ac:dyDescent="0.35">
      <c r="A97" s="144">
        <v>50</v>
      </c>
      <c r="B97" s="122" t="s">
        <v>2665</v>
      </c>
      <c r="C97" s="124" t="s">
        <v>31</v>
      </c>
      <c r="D97" s="121" t="s">
        <v>2777</v>
      </c>
      <c r="E97" s="145">
        <v>43404</v>
      </c>
      <c r="F97" s="145">
        <v>43434</v>
      </c>
      <c r="G97" s="160">
        <f t="shared" si="3"/>
        <v>1</v>
      </c>
      <c r="H97" s="122" t="s">
        <v>2778</v>
      </c>
      <c r="I97" s="121" t="s">
        <v>208</v>
      </c>
      <c r="J97" s="121" t="s">
        <v>253</v>
      </c>
      <c r="K97" s="123">
        <v>267918436</v>
      </c>
      <c r="L97" s="124" t="s">
        <v>2685</v>
      </c>
      <c r="M97" s="117">
        <v>1</v>
      </c>
      <c r="N97" s="124" t="s">
        <v>27</v>
      </c>
      <c r="O97" s="124" t="s">
        <v>2685</v>
      </c>
      <c r="P97" s="79"/>
    </row>
    <row r="98" spans="1:16" s="7" customFormat="1" ht="24.75" customHeight="1" outlineLevel="1" x14ac:dyDescent="0.35">
      <c r="A98" s="144">
        <v>51</v>
      </c>
      <c r="B98" s="122" t="s">
        <v>2665</v>
      </c>
      <c r="C98" s="124" t="s">
        <v>31</v>
      </c>
      <c r="D98" s="121" t="s">
        <v>2779</v>
      </c>
      <c r="E98" s="145">
        <v>43084</v>
      </c>
      <c r="F98" s="145">
        <v>43312</v>
      </c>
      <c r="G98" s="160">
        <f t="shared" si="3"/>
        <v>7.6</v>
      </c>
      <c r="H98" s="122" t="s">
        <v>2778</v>
      </c>
      <c r="I98" s="121" t="s">
        <v>208</v>
      </c>
      <c r="J98" s="121" t="s">
        <v>210</v>
      </c>
      <c r="K98" s="123">
        <v>1734512241</v>
      </c>
      <c r="L98" s="124" t="s">
        <v>2685</v>
      </c>
      <c r="M98" s="117">
        <v>1</v>
      </c>
      <c r="N98" s="124" t="s">
        <v>27</v>
      </c>
      <c r="O98" s="124" t="s">
        <v>2685</v>
      </c>
      <c r="P98" s="79"/>
    </row>
    <row r="99" spans="1:16" s="7" customFormat="1" ht="24.75" customHeight="1" outlineLevel="1" x14ac:dyDescent="0.35">
      <c r="A99" s="144">
        <v>52</v>
      </c>
      <c r="B99" s="122" t="s">
        <v>2665</v>
      </c>
      <c r="C99" s="124" t="s">
        <v>31</v>
      </c>
      <c r="D99" s="121" t="s">
        <v>2780</v>
      </c>
      <c r="E99" s="145">
        <v>43404</v>
      </c>
      <c r="F99" s="145">
        <v>43434</v>
      </c>
      <c r="G99" s="160">
        <f t="shared" si="3"/>
        <v>1</v>
      </c>
      <c r="H99" s="122" t="s">
        <v>2778</v>
      </c>
      <c r="I99" s="121" t="s">
        <v>208</v>
      </c>
      <c r="J99" s="121" t="s">
        <v>251</v>
      </c>
      <c r="K99" s="123">
        <v>152116957</v>
      </c>
      <c r="L99" s="124" t="s">
        <v>2685</v>
      </c>
      <c r="M99" s="117">
        <v>1</v>
      </c>
      <c r="N99" s="124" t="s">
        <v>27</v>
      </c>
      <c r="O99" s="124" t="s">
        <v>2685</v>
      </c>
      <c r="P99" s="79"/>
    </row>
    <row r="100" spans="1:16" s="7" customFormat="1" ht="24.75" customHeight="1" outlineLevel="1" x14ac:dyDescent="0.35">
      <c r="A100" s="144">
        <v>53</v>
      </c>
      <c r="B100" s="122" t="s">
        <v>2665</v>
      </c>
      <c r="C100" s="124" t="s">
        <v>31</v>
      </c>
      <c r="D100" s="121" t="s">
        <v>2781</v>
      </c>
      <c r="E100" s="145">
        <v>43124</v>
      </c>
      <c r="F100" s="145">
        <v>43312</v>
      </c>
      <c r="G100" s="160">
        <f t="shared" si="3"/>
        <v>6.2666666666666666</v>
      </c>
      <c r="H100" s="122" t="s">
        <v>2778</v>
      </c>
      <c r="I100" s="121" t="s">
        <v>208</v>
      </c>
      <c r="J100" s="121" t="s">
        <v>251</v>
      </c>
      <c r="K100" s="123">
        <v>892028532</v>
      </c>
      <c r="L100" s="124" t="s">
        <v>2685</v>
      </c>
      <c r="M100" s="117">
        <v>1</v>
      </c>
      <c r="N100" s="124" t="s">
        <v>27</v>
      </c>
      <c r="O100" s="124" t="s">
        <v>2685</v>
      </c>
      <c r="P100" s="79"/>
    </row>
    <row r="101" spans="1:16" s="7" customFormat="1" ht="24.75" customHeight="1" outlineLevel="1" x14ac:dyDescent="0.35">
      <c r="A101" s="144">
        <v>54</v>
      </c>
      <c r="B101" s="122" t="s">
        <v>2665</v>
      </c>
      <c r="C101" s="124" t="s">
        <v>31</v>
      </c>
      <c r="D101" s="121" t="s">
        <v>2782</v>
      </c>
      <c r="E101" s="145">
        <v>43312</v>
      </c>
      <c r="F101" s="145">
        <v>43404</v>
      </c>
      <c r="G101" s="160">
        <f t="shared" si="3"/>
        <v>3.0666666666666669</v>
      </c>
      <c r="H101" s="122" t="s">
        <v>2778</v>
      </c>
      <c r="I101" s="121" t="s">
        <v>208</v>
      </c>
      <c r="J101" s="121" t="s">
        <v>251</v>
      </c>
      <c r="K101" s="123">
        <v>501216280</v>
      </c>
      <c r="L101" s="124" t="s">
        <v>2685</v>
      </c>
      <c r="M101" s="117">
        <v>1</v>
      </c>
      <c r="N101" s="124" t="s">
        <v>27</v>
      </c>
      <c r="O101" s="124" t="s">
        <v>2685</v>
      </c>
      <c r="P101" s="79"/>
    </row>
    <row r="102" spans="1:16" s="7" customFormat="1" ht="24.75" customHeight="1" outlineLevel="1" x14ac:dyDescent="0.35">
      <c r="A102" s="144">
        <v>55</v>
      </c>
      <c r="B102" s="122" t="s">
        <v>2665</v>
      </c>
      <c r="C102" s="124" t="s">
        <v>31</v>
      </c>
      <c r="D102" s="121" t="s">
        <v>2780</v>
      </c>
      <c r="E102" s="145">
        <v>43404</v>
      </c>
      <c r="F102" s="145">
        <v>43434</v>
      </c>
      <c r="G102" s="160">
        <f t="shared" si="3"/>
        <v>1</v>
      </c>
      <c r="H102" s="122" t="s">
        <v>2778</v>
      </c>
      <c r="I102" s="121" t="s">
        <v>208</v>
      </c>
      <c r="J102" s="121" t="s">
        <v>251</v>
      </c>
      <c r="K102" s="123">
        <v>152116957</v>
      </c>
      <c r="L102" s="124" t="s">
        <v>2685</v>
      </c>
      <c r="M102" s="117">
        <v>1</v>
      </c>
      <c r="N102" s="124" t="s">
        <v>27</v>
      </c>
      <c r="O102" s="124" t="s">
        <v>2685</v>
      </c>
      <c r="P102" s="79"/>
    </row>
    <row r="103" spans="1:16" s="7" customFormat="1" ht="24.75" customHeight="1" outlineLevel="1" x14ac:dyDescent="0.35">
      <c r="A103" s="144">
        <v>56</v>
      </c>
      <c r="B103" s="122" t="s">
        <v>2665</v>
      </c>
      <c r="C103" s="124" t="s">
        <v>31</v>
      </c>
      <c r="D103" s="121" t="s">
        <v>2783</v>
      </c>
      <c r="E103" s="145">
        <v>43486</v>
      </c>
      <c r="F103" s="145">
        <v>43738</v>
      </c>
      <c r="G103" s="160">
        <f t="shared" si="3"/>
        <v>8.4</v>
      </c>
      <c r="H103" s="122" t="s">
        <v>2784</v>
      </c>
      <c r="I103" s="121" t="s">
        <v>208</v>
      </c>
      <c r="J103" s="121" t="s">
        <v>253</v>
      </c>
      <c r="K103" s="123">
        <v>2295966125</v>
      </c>
      <c r="L103" s="124" t="s">
        <v>2685</v>
      </c>
      <c r="M103" s="117">
        <v>1</v>
      </c>
      <c r="N103" s="124" t="s">
        <v>27</v>
      </c>
      <c r="O103" s="124" t="s">
        <v>2685</v>
      </c>
      <c r="P103" s="79"/>
    </row>
    <row r="104" spans="1:16" s="7" customFormat="1" ht="24.75" customHeight="1" outlineLevel="1" x14ac:dyDescent="0.35">
      <c r="A104" s="144">
        <v>57</v>
      </c>
      <c r="B104" s="122" t="s">
        <v>2665</v>
      </c>
      <c r="C104" s="124" t="s">
        <v>31</v>
      </c>
      <c r="D104" s="121" t="s">
        <v>2785</v>
      </c>
      <c r="E104" s="145">
        <v>43486</v>
      </c>
      <c r="F104" s="145">
        <v>43738</v>
      </c>
      <c r="G104" s="160">
        <f t="shared" si="3"/>
        <v>8.4</v>
      </c>
      <c r="H104" s="122" t="s">
        <v>2786</v>
      </c>
      <c r="I104" s="121" t="s">
        <v>208</v>
      </c>
      <c r="J104" s="121" t="s">
        <v>251</v>
      </c>
      <c r="K104" s="123">
        <v>1164768889</v>
      </c>
      <c r="L104" s="124" t="s">
        <v>2685</v>
      </c>
      <c r="M104" s="117">
        <v>1</v>
      </c>
      <c r="N104" s="124" t="s">
        <v>27</v>
      </c>
      <c r="O104" s="124" t="s">
        <v>2685</v>
      </c>
      <c r="P104" s="79"/>
    </row>
    <row r="105" spans="1:16" s="7" customFormat="1" ht="24.75" customHeight="1" outlineLevel="1" x14ac:dyDescent="0.35">
      <c r="A105" s="144">
        <v>58</v>
      </c>
      <c r="B105" s="122" t="s">
        <v>2665</v>
      </c>
      <c r="C105" s="124" t="s">
        <v>31</v>
      </c>
      <c r="D105" s="121" t="s">
        <v>2787</v>
      </c>
      <c r="E105" s="145">
        <v>41538</v>
      </c>
      <c r="F105" s="145">
        <v>41851</v>
      </c>
      <c r="G105" s="160">
        <f t="shared" si="3"/>
        <v>10.433333333333334</v>
      </c>
      <c r="H105" s="122" t="s">
        <v>2788</v>
      </c>
      <c r="I105" s="121" t="s">
        <v>1109</v>
      </c>
      <c r="J105" s="121" t="s">
        <v>1111</v>
      </c>
      <c r="K105" s="123">
        <v>1362885750</v>
      </c>
      <c r="L105" s="124" t="s">
        <v>26</v>
      </c>
      <c r="M105" s="117">
        <v>0.5</v>
      </c>
      <c r="N105" s="124" t="s">
        <v>27</v>
      </c>
      <c r="O105" s="124" t="s">
        <v>2685</v>
      </c>
      <c r="P105" s="79"/>
    </row>
    <row r="106" spans="1:16" s="7" customFormat="1" ht="24.75" customHeight="1" outlineLevel="1" x14ac:dyDescent="0.35">
      <c r="A106" s="144">
        <v>59</v>
      </c>
      <c r="B106" s="64" t="s">
        <v>2665</v>
      </c>
      <c r="C106" s="65" t="s">
        <v>31</v>
      </c>
      <c r="D106" s="63" t="s">
        <v>2790</v>
      </c>
      <c r="E106" s="145">
        <v>42003</v>
      </c>
      <c r="F106" s="145">
        <v>42369</v>
      </c>
      <c r="G106" s="160">
        <f t="shared" si="3"/>
        <v>12.2</v>
      </c>
      <c r="H106" s="64" t="s">
        <v>2789</v>
      </c>
      <c r="I106" s="63" t="s">
        <v>1109</v>
      </c>
      <c r="J106" s="63" t="s">
        <v>1111</v>
      </c>
      <c r="K106" s="66">
        <v>1979648850</v>
      </c>
      <c r="L106" s="65" t="s">
        <v>26</v>
      </c>
      <c r="M106" s="67">
        <v>0.5</v>
      </c>
      <c r="N106" s="65" t="s">
        <v>27</v>
      </c>
      <c r="O106" s="65" t="s">
        <v>1148</v>
      </c>
      <c r="P106" s="79"/>
    </row>
    <row r="107" spans="1:16" s="7" customFormat="1" ht="24.75" customHeight="1" outlineLevel="1" x14ac:dyDescent="0.3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2" t="s">
        <v>2633</v>
      </c>
      <c r="B109" s="183"/>
      <c r="C109" s="183"/>
      <c r="D109" s="183"/>
      <c r="E109" s="183"/>
      <c r="F109" s="183"/>
      <c r="G109" s="183"/>
      <c r="H109" s="183"/>
      <c r="I109" s="183"/>
      <c r="J109" s="183"/>
      <c r="K109" s="183"/>
      <c r="L109" s="183"/>
      <c r="M109" s="183"/>
      <c r="N109" s="183"/>
      <c r="O109" s="184"/>
      <c r="P109" s="76"/>
    </row>
    <row r="110" spans="1:16" ht="15" customHeight="1" x14ac:dyDescent="0.35">
      <c r="A110" s="185" t="s">
        <v>2656</v>
      </c>
      <c r="B110" s="186"/>
      <c r="C110" s="186"/>
      <c r="D110" s="186"/>
      <c r="E110" s="186"/>
      <c r="F110" s="186"/>
      <c r="G110" s="186"/>
      <c r="H110" s="186"/>
      <c r="I110" s="186"/>
      <c r="J110" s="186"/>
      <c r="K110" s="186"/>
      <c r="L110" s="186"/>
      <c r="M110" s="186"/>
      <c r="N110" s="186"/>
      <c r="O110" s="187"/>
    </row>
    <row r="111" spans="1:16" ht="15" thickBot="1" x14ac:dyDescent="0.4">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4">
      <c r="I112" s="196" t="s">
        <v>9</v>
      </c>
      <c r="J112" s="197"/>
      <c r="O112" s="175"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1" t="s">
        <v>2665</v>
      </c>
      <c r="C114" s="163" t="s">
        <v>31</v>
      </c>
      <c r="D114" s="120" t="s">
        <v>2711</v>
      </c>
      <c r="E114" s="145">
        <v>43879</v>
      </c>
      <c r="F114" s="145">
        <v>44196</v>
      </c>
      <c r="G114" s="160">
        <f>IF(AND(E114&lt;&gt;"",F114&lt;&gt;""),((F114-E114)/30),"")</f>
        <v>10.566666666666666</v>
      </c>
      <c r="H114" s="122" t="s">
        <v>2712</v>
      </c>
      <c r="I114" s="121" t="s">
        <v>1109</v>
      </c>
      <c r="J114" s="121" t="s">
        <v>1111</v>
      </c>
      <c r="K114" s="123">
        <v>564846747</v>
      </c>
      <c r="L114" s="100">
        <f>+IF(AND(K114&gt;0,O114="Ejecución"),(K114/877802)*Tabla28[[#This Row],[% participación]],IF(AND(K114&gt;0,O114&lt;&gt;"Ejecución"),"-",""))</f>
        <v>643.47853730112263</v>
      </c>
      <c r="M114" s="124" t="s">
        <v>1148</v>
      </c>
      <c r="N114" s="173">
        <v>1</v>
      </c>
      <c r="O114" s="162" t="s">
        <v>1150</v>
      </c>
      <c r="P114" s="78"/>
    </row>
    <row r="115" spans="1:16" s="6" customFormat="1" ht="24.75" customHeight="1" x14ac:dyDescent="0.35">
      <c r="A115" s="143">
        <v>2</v>
      </c>
      <c r="B115" s="161" t="s">
        <v>2665</v>
      </c>
      <c r="C115" s="163" t="s">
        <v>31</v>
      </c>
      <c r="D115" s="63" t="s">
        <v>2713</v>
      </c>
      <c r="E115" s="145">
        <v>43878</v>
      </c>
      <c r="F115" s="145">
        <v>44196</v>
      </c>
      <c r="G115" s="160">
        <f t="shared" ref="G115:G116" si="4">IF(AND(E115&lt;&gt;"",F115&lt;&gt;""),((F115-E115)/30),"")</f>
        <v>10.6</v>
      </c>
      <c r="H115" s="64" t="s">
        <v>2714</v>
      </c>
      <c r="I115" s="63" t="s">
        <v>1109</v>
      </c>
      <c r="J115" s="63" t="s">
        <v>1111</v>
      </c>
      <c r="K115" s="68">
        <v>3122986964</v>
      </c>
      <c r="L115" s="100">
        <f>+IF(AND(K115&gt;0,O115="Ejecución"),(K115/877802)*Tabla28[[#This Row],[% participación]],IF(AND(K115&gt;0,O115&lt;&gt;"Ejecución"),"-",""))</f>
        <v>3557.7350746523703</v>
      </c>
      <c r="M115" s="65" t="s">
        <v>1148</v>
      </c>
      <c r="N115" s="173">
        <v>1</v>
      </c>
      <c r="O115" s="162" t="s">
        <v>1150</v>
      </c>
      <c r="P115" s="78"/>
    </row>
    <row r="116" spans="1:16" s="6" customFormat="1" ht="24.75" customHeight="1" x14ac:dyDescent="0.35">
      <c r="A116" s="143">
        <v>3</v>
      </c>
      <c r="B116" s="161" t="s">
        <v>2665</v>
      </c>
      <c r="C116" s="163" t="s">
        <v>31</v>
      </c>
      <c r="D116" s="63" t="s">
        <v>2715</v>
      </c>
      <c r="E116" s="145">
        <v>43885</v>
      </c>
      <c r="F116" s="145">
        <v>44196</v>
      </c>
      <c r="G116" s="160">
        <f t="shared" si="4"/>
        <v>10.366666666666667</v>
      </c>
      <c r="H116" s="64" t="s">
        <v>2716</v>
      </c>
      <c r="I116" s="63" t="s">
        <v>208</v>
      </c>
      <c r="J116" s="63" t="s">
        <v>251</v>
      </c>
      <c r="K116" s="68">
        <v>4635787595</v>
      </c>
      <c r="L116" s="100">
        <f>+IF(AND(K116&gt;0,O116="Ejecución"),(K116/877802)*Tabla28[[#This Row],[% participación]],IF(AND(K116&gt;0,O116&lt;&gt;"Ejecución"),"-",""))</f>
        <v>5281.1312744787547</v>
      </c>
      <c r="M116" s="65" t="s">
        <v>1148</v>
      </c>
      <c r="N116" s="173">
        <v>1</v>
      </c>
      <c r="O116" s="162" t="s">
        <v>1150</v>
      </c>
      <c r="P116" s="78"/>
    </row>
    <row r="117" spans="1:16" s="6" customFormat="1" ht="24.75" customHeight="1" outlineLevel="1" x14ac:dyDescent="0.35">
      <c r="A117" s="143">
        <v>4</v>
      </c>
      <c r="B117" s="161" t="s">
        <v>2665</v>
      </c>
      <c r="C117" s="163" t="s">
        <v>31</v>
      </c>
      <c r="D117" s="63" t="s">
        <v>2717</v>
      </c>
      <c r="E117" s="145">
        <v>43885</v>
      </c>
      <c r="F117" s="145">
        <v>44196</v>
      </c>
      <c r="G117" s="160">
        <f t="shared" ref="G117:G159" si="5">IF(AND(E117&lt;&gt;"",F117&lt;&gt;""),((F117-E117)/30),"")</f>
        <v>10.366666666666667</v>
      </c>
      <c r="H117" s="64" t="s">
        <v>2714</v>
      </c>
      <c r="I117" s="63" t="s">
        <v>453</v>
      </c>
      <c r="J117" s="63" t="s">
        <v>963</v>
      </c>
      <c r="K117" s="68">
        <v>3174102196</v>
      </c>
      <c r="L117" s="100">
        <f>+IF(AND(K117&gt;0,O117="Ejecución"),(K117/877802)*Tabla28[[#This Row],[% participación]],IF(AND(K117&gt;0,O117&lt;&gt;"Ejecución"),"-",""))</f>
        <v>3615.9660105581897</v>
      </c>
      <c r="M117" s="65" t="s">
        <v>1148</v>
      </c>
      <c r="N117" s="173">
        <v>1</v>
      </c>
      <c r="O117" s="162" t="s">
        <v>1150</v>
      </c>
      <c r="P117" s="78"/>
    </row>
    <row r="118" spans="1:16" s="7" customFormat="1" ht="24.75" customHeight="1" outlineLevel="1" x14ac:dyDescent="0.35">
      <c r="A118" s="144">
        <v>5</v>
      </c>
      <c r="B118" s="161" t="s">
        <v>2665</v>
      </c>
      <c r="C118" s="163" t="s">
        <v>31</v>
      </c>
      <c r="D118" s="63" t="s">
        <v>2718</v>
      </c>
      <c r="E118" s="145">
        <v>43885</v>
      </c>
      <c r="F118" s="145">
        <v>44196</v>
      </c>
      <c r="G118" s="160">
        <f t="shared" si="5"/>
        <v>10.366666666666667</v>
      </c>
      <c r="H118" s="64" t="s">
        <v>2719</v>
      </c>
      <c r="I118" s="63" t="s">
        <v>453</v>
      </c>
      <c r="J118" s="63" t="s">
        <v>985</v>
      </c>
      <c r="K118" s="68">
        <v>1036718730</v>
      </c>
      <c r="L118" s="100">
        <f>+IF(AND(K118&gt;0,O118="Ejecución"),(K118/877802)*Tabla28[[#This Row],[% participación]],IF(AND(K118&gt;0,O118&lt;&gt;"Ejecución"),"-",""))</f>
        <v>1181.0393801791292</v>
      </c>
      <c r="M118" s="65" t="s">
        <v>1148</v>
      </c>
      <c r="N118" s="173">
        <f t="shared" ref="N118:N160" si="6">+IF(M118="No",1,IF(M118="Si","Ingrese %",""))</f>
        <v>1</v>
      </c>
      <c r="O118" s="162" t="s">
        <v>1150</v>
      </c>
      <c r="P118" s="79"/>
    </row>
    <row r="119" spans="1:16" s="7" customFormat="1" ht="24.75" customHeight="1" outlineLevel="1" x14ac:dyDescent="0.3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4">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5" customHeight="1" thickBot="1" x14ac:dyDescent="0.4">
      <c r="O161" s="175" t="str">
        <f>HYPERLINK("#MI_Oferente_Singular!A1","INICIO")</f>
        <v>INICIO</v>
      </c>
    </row>
    <row r="162" spans="1:28" s="19" customFormat="1" ht="31.5" customHeight="1" thickBot="1" x14ac:dyDescent="0.4">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5">
      <c r="A164" s="29"/>
      <c r="B164" s="30"/>
      <c r="C164" s="30"/>
      <c r="E164" s="8"/>
      <c r="F164" s="30"/>
      <c r="G164" s="30"/>
      <c r="H164" s="30"/>
      <c r="I164" s="29"/>
      <c r="J164" s="30"/>
      <c r="K164" s="5"/>
      <c r="L164" s="5"/>
      <c r="M164" s="5"/>
      <c r="N164" s="157"/>
      <c r="O164" s="8"/>
      <c r="Q164" s="4" t="s">
        <v>2644</v>
      </c>
    </row>
    <row r="165" spans="1:28" x14ac:dyDescent="0.3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5">
      <c r="A166" s="9"/>
      <c r="B166" s="5"/>
      <c r="C166" s="5"/>
      <c r="D166" s="158" t="s">
        <v>14</v>
      </c>
      <c r="E166" s="8"/>
      <c r="F166" s="5"/>
      <c r="G166" s="26" t="s">
        <v>14</v>
      </c>
      <c r="I166" s="9"/>
      <c r="J166" s="5"/>
      <c r="K166" s="5"/>
      <c r="L166" s="5"/>
      <c r="M166" s="5"/>
      <c r="N166" s="5"/>
      <c r="O166" s="8"/>
    </row>
    <row r="167" spans="1:28" x14ac:dyDescent="0.35">
      <c r="A167" s="9"/>
      <c r="D167" s="107" t="s">
        <v>26</v>
      </c>
      <c r="E167" s="8"/>
      <c r="F167" s="5"/>
      <c r="G167" s="107" t="s">
        <v>26</v>
      </c>
      <c r="I167" s="215" t="s">
        <v>2643</v>
      </c>
      <c r="J167" s="216"/>
      <c r="K167" s="216"/>
      <c r="L167" s="216"/>
      <c r="M167" s="216"/>
      <c r="N167" s="216"/>
      <c r="O167" s="217"/>
      <c r="U167" s="51"/>
    </row>
    <row r="168" spans="1:28" x14ac:dyDescent="0.35">
      <c r="A168" s="9"/>
      <c r="B168" s="234" t="s">
        <v>2658</v>
      </c>
      <c r="C168" s="234"/>
      <c r="D168" s="234"/>
      <c r="E168" s="8"/>
      <c r="F168" s="5"/>
      <c r="H168" s="81" t="s">
        <v>2657</v>
      </c>
      <c r="I168" s="215"/>
      <c r="J168" s="216"/>
      <c r="K168" s="216"/>
      <c r="L168" s="216"/>
      <c r="M168" s="216"/>
      <c r="N168" s="216"/>
      <c r="O168" s="217"/>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4" t="s">
        <v>2668</v>
      </c>
      <c r="B172" s="205"/>
      <c r="C172" s="205"/>
      <c r="D172" s="205"/>
      <c r="E172" s="205"/>
      <c r="F172" s="205"/>
      <c r="G172" s="205"/>
      <c r="H172" s="205"/>
      <c r="I172" s="205"/>
      <c r="J172" s="205"/>
      <c r="K172" s="205"/>
      <c r="L172" s="205"/>
      <c r="M172" s="205"/>
      <c r="N172" s="205"/>
      <c r="O172" s="206"/>
      <c r="P172" s="76"/>
    </row>
    <row r="173" spans="1:28" ht="15" customHeight="1" x14ac:dyDescent="0.35">
      <c r="A173" s="198" t="s">
        <v>2674</v>
      </c>
      <c r="B173" s="199"/>
      <c r="C173" s="199"/>
      <c r="D173" s="199"/>
      <c r="E173" s="199"/>
      <c r="F173" s="199"/>
      <c r="G173" s="199"/>
      <c r="H173" s="199"/>
      <c r="I173" s="199"/>
      <c r="J173" s="199"/>
      <c r="K173" s="199"/>
      <c r="L173" s="199"/>
      <c r="M173" s="199"/>
      <c r="N173" s="199"/>
      <c r="O173" s="200"/>
    </row>
    <row r="174" spans="1:28" ht="24" thickBot="1" x14ac:dyDescent="0.4">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5" x14ac:dyDescent="0.3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5" x14ac:dyDescent="0.3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5" x14ac:dyDescent="0.35">
      <c r="A179" s="9"/>
      <c r="B179" s="191" t="s">
        <v>2669</v>
      </c>
      <c r="C179" s="191"/>
      <c r="D179" s="191"/>
      <c r="E179" s="171">
        <v>0.02</v>
      </c>
      <c r="F179" s="170">
        <v>0.03</v>
      </c>
      <c r="G179" s="165">
        <f>IF(F179&gt;0,SUM(E179+F179),"")</f>
        <v>0.05</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5" hidden="1" x14ac:dyDescent="0.3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5" hidden="1" x14ac:dyDescent="0.3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5" hidden="1" x14ac:dyDescent="0.3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5" x14ac:dyDescent="0.3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6">
        <f>+SUM(G179:G182)</f>
        <v>0.05</v>
      </c>
      <c r="D185" s="91" t="s">
        <v>2628</v>
      </c>
      <c r="E185" s="94">
        <f>+(C185*SUM(K20:K35))</f>
        <v>331694374.60000002</v>
      </c>
      <c r="F185" s="92"/>
      <c r="G185" s="93"/>
      <c r="H185" s="88"/>
      <c r="I185" s="90" t="s">
        <v>2627</v>
      </c>
      <c r="J185" s="166">
        <f>+SUM(M179:M183)</f>
        <v>0.02</v>
      </c>
      <c r="K185" s="236" t="s">
        <v>2628</v>
      </c>
      <c r="L185" s="236"/>
      <c r="M185" s="94">
        <f>+J185*(SUM(K20:K35))</f>
        <v>132677749.84</v>
      </c>
      <c r="N185" s="95"/>
      <c r="O185" s="96"/>
    </row>
    <row r="186" spans="1:28" ht="15" thickBot="1" x14ac:dyDescent="0.4">
      <c r="A186" s="10"/>
      <c r="B186" s="97"/>
      <c r="C186" s="97"/>
      <c r="D186" s="97"/>
      <c r="E186" s="97"/>
      <c r="F186" s="97"/>
      <c r="G186" s="97"/>
      <c r="H186" s="97"/>
      <c r="I186" s="168" t="s">
        <v>2673</v>
      </c>
      <c r="J186" s="97"/>
      <c r="K186" s="97"/>
      <c r="L186" s="97"/>
      <c r="M186" s="97"/>
      <c r="N186" s="98"/>
      <c r="O186" s="99"/>
    </row>
    <row r="187" spans="1:28" ht="8.25" customHeight="1" thickBot="1" x14ac:dyDescent="0.4"/>
    <row r="188" spans="1:28" s="19" customFormat="1" ht="31.5" customHeight="1" thickBot="1" x14ac:dyDescent="0.4">
      <c r="A188" s="204" t="s">
        <v>18</v>
      </c>
      <c r="B188" s="205"/>
      <c r="C188" s="205"/>
      <c r="D188" s="205"/>
      <c r="E188" s="205"/>
      <c r="F188" s="205"/>
      <c r="G188" s="205"/>
      <c r="H188" s="205"/>
      <c r="I188" s="205"/>
      <c r="J188" s="205"/>
      <c r="K188" s="205"/>
      <c r="L188" s="205"/>
      <c r="M188" s="205"/>
      <c r="N188" s="205"/>
      <c r="O188" s="206"/>
      <c r="P188" s="76"/>
    </row>
    <row r="189" spans="1:28" ht="15" customHeight="1" x14ac:dyDescent="0.35">
      <c r="A189" s="198" t="s">
        <v>19</v>
      </c>
      <c r="B189" s="199"/>
      <c r="C189" s="199"/>
      <c r="D189" s="199"/>
      <c r="E189" s="199"/>
      <c r="F189" s="199"/>
      <c r="G189" s="199"/>
      <c r="H189" s="199"/>
      <c r="I189" s="199"/>
      <c r="J189" s="199"/>
      <c r="K189" s="199"/>
      <c r="L189" s="199"/>
      <c r="M189" s="199"/>
      <c r="N189" s="199"/>
      <c r="O189" s="200"/>
    </row>
    <row r="190" spans="1:28" ht="15" thickBot="1" x14ac:dyDescent="0.4">
      <c r="A190" s="201"/>
      <c r="B190" s="202"/>
      <c r="C190" s="202"/>
      <c r="D190" s="202"/>
      <c r="E190" s="202"/>
      <c r="F190" s="202"/>
      <c r="G190" s="202"/>
      <c r="H190" s="202"/>
      <c r="I190" s="202"/>
      <c r="J190" s="202"/>
      <c r="K190" s="202"/>
      <c r="L190" s="202"/>
      <c r="M190" s="202"/>
      <c r="N190" s="202"/>
      <c r="O190" s="203"/>
    </row>
    <row r="191" spans="1:28" ht="21.5" thickBot="1" x14ac:dyDescent="0.4">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5">
      <c r="A192" s="9"/>
      <c r="B192" s="195" t="s">
        <v>2636</v>
      </c>
      <c r="C192" s="195"/>
      <c r="E192" s="5" t="s">
        <v>20</v>
      </c>
      <c r="H192" s="26" t="s">
        <v>24</v>
      </c>
      <c r="J192" s="5" t="s">
        <v>2637</v>
      </c>
      <c r="K192" s="5"/>
      <c r="M192" s="5"/>
      <c r="N192" s="5"/>
      <c r="O192" s="8"/>
      <c r="Q192" s="154"/>
      <c r="R192" s="155"/>
      <c r="S192" s="155"/>
      <c r="T192" s="154"/>
    </row>
    <row r="193" spans="1:18" x14ac:dyDescent="0.35">
      <c r="A193" s="9"/>
      <c r="C193" s="125">
        <v>41752</v>
      </c>
      <c r="D193" s="5"/>
      <c r="E193" s="126">
        <v>782</v>
      </c>
      <c r="F193" s="5"/>
      <c r="G193" s="5"/>
      <c r="H193" s="147" t="s">
        <v>2720</v>
      </c>
      <c r="J193" s="5"/>
      <c r="K193" s="127">
        <v>40205</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4" t="s">
        <v>29</v>
      </c>
      <c r="B197" s="205"/>
      <c r="C197" s="205"/>
      <c r="D197" s="205"/>
      <c r="E197" s="205"/>
      <c r="F197" s="205"/>
      <c r="G197" s="205"/>
      <c r="H197" s="205"/>
      <c r="I197" s="205"/>
      <c r="J197" s="205"/>
      <c r="K197" s="205"/>
      <c r="L197" s="205"/>
      <c r="M197" s="205"/>
      <c r="N197" s="205"/>
      <c r="O197" s="206"/>
      <c r="P197" s="76"/>
    </row>
    <row r="198" spans="1:18" ht="21.5" thickBot="1" x14ac:dyDescent="0.4">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5">
      <c r="A199" s="9"/>
      <c r="B199" s="235" t="s">
        <v>2659</v>
      </c>
      <c r="C199" s="235"/>
      <c r="D199" s="235"/>
      <c r="E199" s="235"/>
      <c r="F199" s="235"/>
      <c r="G199" s="235"/>
      <c r="H199" s="235"/>
      <c r="I199" s="235"/>
      <c r="J199" s="235"/>
      <c r="K199" s="235"/>
      <c r="L199" s="235"/>
      <c r="M199" s="235"/>
      <c r="N199" s="235"/>
      <c r="O199" s="8"/>
    </row>
    <row r="200" spans="1:18" x14ac:dyDescent="0.35">
      <c r="A200" s="9"/>
      <c r="B200" s="192"/>
      <c r="C200" s="192"/>
      <c r="D200" s="192"/>
      <c r="E200" s="192"/>
      <c r="F200" s="192"/>
      <c r="G200" s="192"/>
      <c r="H200" s="192"/>
      <c r="I200" s="192"/>
      <c r="J200" s="192"/>
      <c r="K200" s="192"/>
      <c r="L200" s="192"/>
      <c r="M200" s="192"/>
      <c r="N200" s="192"/>
      <c r="O200" s="8"/>
    </row>
    <row r="201" spans="1:18" x14ac:dyDescent="0.35">
      <c r="A201" s="9"/>
      <c r="B201" s="193" t="s">
        <v>2648</v>
      </c>
      <c r="C201" s="194"/>
      <c r="D201" s="194"/>
      <c r="E201" s="194"/>
      <c r="F201" s="194"/>
      <c r="G201" s="194"/>
      <c r="H201" s="194"/>
      <c r="I201" s="194"/>
      <c r="J201" s="194"/>
      <c r="K201" s="194"/>
      <c r="L201" s="194"/>
      <c r="M201" s="194"/>
      <c r="N201" s="194"/>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2721</v>
      </c>
      <c r="D211" s="21"/>
      <c r="G211" s="27" t="s">
        <v>2620</v>
      </c>
      <c r="H211" s="148" t="s">
        <v>2722</v>
      </c>
      <c r="J211" s="27" t="s">
        <v>2622</v>
      </c>
      <c r="K211" s="148" t="s">
        <v>2724</v>
      </c>
      <c r="L211" s="21"/>
      <c r="M211" s="21"/>
      <c r="N211" s="21"/>
      <c r="O211" s="8"/>
    </row>
    <row r="212" spans="1:15" x14ac:dyDescent="0.35">
      <c r="A212" s="9"/>
      <c r="B212" s="27" t="s">
        <v>2619</v>
      </c>
      <c r="C212" s="147" t="s">
        <v>2720</v>
      </c>
      <c r="D212" s="21"/>
      <c r="G212" s="27" t="s">
        <v>2621</v>
      </c>
      <c r="H212" s="148" t="s">
        <v>2723</v>
      </c>
      <c r="J212" s="27" t="s">
        <v>2623</v>
      </c>
      <c r="K212" s="147" t="s">
        <v>2725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2020-12-29T03:04:12Z</cp:lastPrinted>
  <dcterms:created xsi:type="dcterms:W3CDTF">2020-10-14T21:57:42Z</dcterms:created>
  <dcterms:modified xsi:type="dcterms:W3CDTF">2020-12-29T04:09:55Z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