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CDI MABA OTROS\"/>
    </mc:Choice>
  </mc:AlternateContent>
  <xr:revisionPtr revIDLastSave="0" documentId="13_ncr:1_{D55BD7F9-EA54-4EFB-83B0-2C9BAB5C1C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<sst xmlns="http://schemas.openxmlformats.org/spreadsheetml/2006/main" count="3200" uniqueCount="2728">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</sst>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7" zoomScale="70" zoomScaleNormal="70" zoomScaleSheetLayoutView="40" zoomScalePageLayoutView="40" workbookViewId="0">
      <selection activeCell="L211" sqref="L21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2694</v>
      </c>
      <c r="D15" s="35"/>
      <c r="E15" s="35"/>
      <c r="F15" s="5"/>
      <c r="G15" s="32" t="s">
        <v>1168</v>
      </c>
      <c r="H15" s="103" t="s">
        <v>453</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453</v>
      </c>
      <c r="J20" s="150" t="s">
        <v>963</v>
      </c>
      <c r="K20" s="151">
        <v>3473481753</v>
      </c>
      <c r="L20" s="152"/>
      <c r="M20" s="152">
        <v>44196</v>
      </c>
      <c r="N20" s="135">
        <f>+(M20-L20)/30</f>
        <v>1473.2</v>
      </c>
      <c r="O20" s="138"/>
      <c r="U20" s="134"/>
      <c r="V20" s="105">
        <f ca="1">NOW()</f>
        <v>44194.982650578706</v>
      </c>
      <c r="W20" s="105">
        <f ca="1">NOW()</f>
        <v>44194.982650578706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2.9" customHeight="1" thickBot="1" x14ac:dyDescent="0.4">
      <c r="A39" s="10"/>
      <c r="B39" s="11"/>
      <c r="C39" s="11"/>
      <c r="D39" s="11"/>
      <c r="E39" s="11"/>
      <c r="F39" s="11"/>
      <c r="G39" s="11"/>
      <c r="H39" s="10"/>
      <c r="I39" s="222" t="s">
        <v>2695</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c r="N48" s="115" t="s">
        <v>27</v>
      </c>
      <c r="O48" s="115" t="s">
        <v>1148</v>
      </c>
      <c r="P48" s="78"/>
    </row>
    <row r="49" spans="1:16" s="6" customFormat="1" ht="24.75" customHeight="1" x14ac:dyDescent="0.35">
      <c r="A49" s="143">
        <v>2</v>
      </c>
      <c r="B49" s="111" t="s">
        <v>2665</v>
      </c>
      <c r="C49" s="112" t="s">
        <v>31</v>
      </c>
      <c r="D49" s="110" t="s">
        <v>2727</v>
      </c>
      <c r="E49" s="145">
        <v>40205</v>
      </c>
      <c r="F49" s="145">
        <v>40543</v>
      </c>
      <c r="G49" s="160">
        <f t="shared" ref="G49:G50" si="2">IF(AND(E49&lt;&gt;"",F49&lt;&gt;""),((F49-E49)/30),"")</f>
        <v>11.266666666666667</v>
      </c>
      <c r="H49" s="114" t="s">
        <v>2681</v>
      </c>
      <c r="I49" s="113" t="s">
        <v>453</v>
      </c>
      <c r="J49" s="113" t="s">
        <v>963</v>
      </c>
      <c r="K49" s="116">
        <v>107042785</v>
      </c>
      <c r="L49" s="115" t="s">
        <v>1148</v>
      </c>
      <c r="M49" s="117"/>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2685</v>
      </c>
      <c r="M54" s="117"/>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c r="N56" s="115" t="s">
        <v>27</v>
      </c>
      <c r="O56" s="115" t="s">
        <v>26</v>
      </c>
      <c r="P56" s="79"/>
    </row>
    <row r="57" spans="1:16" s="7" customFormat="1" ht="24.75" customHeight="1" outlineLevel="1" x14ac:dyDescent="0.35">
      <c r="A57" s="144">
        <v>10</v>
      </c>
      <c r="B57" s="64" t="s">
        <v>2665</v>
      </c>
      <c r="C57" s="65" t="s">
        <v>31</v>
      </c>
      <c r="D57" s="63" t="s">
        <v>2696</v>
      </c>
      <c r="E57" s="145">
        <v>41661</v>
      </c>
      <c r="F57" s="145">
        <v>41912</v>
      </c>
      <c r="G57" s="160">
        <f t="shared" si="3"/>
        <v>8.3666666666666671</v>
      </c>
      <c r="H57" s="64" t="s">
        <v>2697</v>
      </c>
      <c r="I57" s="63" t="s">
        <v>453</v>
      </c>
      <c r="J57" s="63" t="s">
        <v>963</v>
      </c>
      <c r="K57" s="66">
        <v>211208736</v>
      </c>
      <c r="L57" s="65" t="s">
        <v>1148</v>
      </c>
      <c r="M57" s="67"/>
      <c r="N57" s="65" t="s">
        <v>27</v>
      </c>
      <c r="O57" s="65" t="s">
        <v>1148</v>
      </c>
      <c r="P57" s="79"/>
    </row>
    <row r="58" spans="1:16" s="7" customFormat="1" ht="24.75" customHeight="1" outlineLevel="1" x14ac:dyDescent="0.35">
      <c r="A58" s="144">
        <v>11</v>
      </c>
      <c r="B58" s="64" t="s">
        <v>2665</v>
      </c>
      <c r="C58" s="65" t="s">
        <v>31</v>
      </c>
      <c r="D58" s="63" t="s">
        <v>2698</v>
      </c>
      <c r="E58" s="145">
        <v>42519</v>
      </c>
      <c r="F58" s="145">
        <v>42719</v>
      </c>
      <c r="G58" s="160">
        <f t="shared" si="3"/>
        <v>6.666666666666667</v>
      </c>
      <c r="H58" s="119" t="s">
        <v>2699</v>
      </c>
      <c r="I58" s="63" t="s">
        <v>453</v>
      </c>
      <c r="J58" s="63" t="s">
        <v>963</v>
      </c>
      <c r="K58" s="66">
        <v>325621250</v>
      </c>
      <c r="L58" s="65" t="s">
        <v>1148</v>
      </c>
      <c r="M58" s="67"/>
      <c r="N58" s="65" t="s">
        <v>27</v>
      </c>
      <c r="O58" s="65" t="s">
        <v>1148</v>
      </c>
      <c r="P58" s="79"/>
    </row>
    <row r="59" spans="1:16" s="7" customFormat="1" ht="24.75" customHeight="1" outlineLevel="1" x14ac:dyDescent="0.35">
      <c r="A59" s="144">
        <v>12</v>
      </c>
      <c r="B59" s="64" t="s">
        <v>2665</v>
      </c>
      <c r="C59" s="65" t="s">
        <v>31</v>
      </c>
      <c r="D59" s="63" t="s">
        <v>2700</v>
      </c>
      <c r="E59" s="145">
        <v>42519</v>
      </c>
      <c r="F59" s="145">
        <v>42719</v>
      </c>
      <c r="G59" s="160">
        <f t="shared" si="3"/>
        <v>6.666666666666667</v>
      </c>
      <c r="H59" s="119" t="s">
        <v>2703</v>
      </c>
      <c r="I59" s="63" t="s">
        <v>453</v>
      </c>
      <c r="J59" s="63" t="s">
        <v>963</v>
      </c>
      <c r="K59" s="66">
        <v>248807325</v>
      </c>
      <c r="L59" s="65" t="s">
        <v>1148</v>
      </c>
      <c r="M59" s="67"/>
      <c r="N59" s="65" t="s">
        <v>27</v>
      </c>
      <c r="O59" s="65" t="s">
        <v>1148</v>
      </c>
      <c r="P59" s="79"/>
    </row>
    <row r="60" spans="1:16" s="7" customFormat="1" ht="24.75" customHeight="1" outlineLevel="1" x14ac:dyDescent="0.35">
      <c r="A60" s="144">
        <v>13</v>
      </c>
      <c r="B60" s="64" t="s">
        <v>2665</v>
      </c>
      <c r="C60" s="65" t="s">
        <v>31</v>
      </c>
      <c r="D60" s="63" t="s">
        <v>2701</v>
      </c>
      <c r="E60" s="145">
        <v>42710</v>
      </c>
      <c r="F60" s="145">
        <v>43084</v>
      </c>
      <c r="G60" s="160">
        <f t="shared" si="3"/>
        <v>12.466666666666667</v>
      </c>
      <c r="H60" s="64" t="s">
        <v>2702</v>
      </c>
      <c r="I60" s="63" t="s">
        <v>453</v>
      </c>
      <c r="J60" s="63" t="s">
        <v>963</v>
      </c>
      <c r="K60" s="66">
        <v>1081684296</v>
      </c>
      <c r="L60" s="65" t="s">
        <v>1148</v>
      </c>
      <c r="M60" s="67"/>
      <c r="N60" s="65" t="s">
        <v>27</v>
      </c>
      <c r="O60" s="65" t="s">
        <v>1148</v>
      </c>
      <c r="P60" s="79"/>
    </row>
    <row r="61" spans="1:16" s="7" customFormat="1" ht="24.75" customHeight="1" outlineLevel="1" x14ac:dyDescent="0.35">
      <c r="A61" s="144">
        <v>14</v>
      </c>
      <c r="B61" s="64" t="s">
        <v>2665</v>
      </c>
      <c r="C61" s="65" t="s">
        <v>31</v>
      </c>
      <c r="D61" s="63" t="s">
        <v>2704</v>
      </c>
      <c r="E61" s="145">
        <v>43076</v>
      </c>
      <c r="F61" s="145">
        <v>43312</v>
      </c>
      <c r="G61" s="160">
        <f t="shared" si="3"/>
        <v>7.8666666666666663</v>
      </c>
      <c r="H61" s="119" t="s">
        <v>2705</v>
      </c>
      <c r="I61" s="63" t="s">
        <v>453</v>
      </c>
      <c r="J61" s="63" t="s">
        <v>963</v>
      </c>
      <c r="K61" s="66">
        <v>414660447</v>
      </c>
      <c r="L61" s="65" t="s">
        <v>1148</v>
      </c>
      <c r="M61" s="67"/>
      <c r="N61" s="65" t="s">
        <v>27</v>
      </c>
      <c r="O61" s="65" t="s">
        <v>26</v>
      </c>
      <c r="P61" s="79"/>
    </row>
    <row r="62" spans="1:16" s="7" customFormat="1" ht="24.75" customHeight="1" outlineLevel="1" x14ac:dyDescent="0.35">
      <c r="A62" s="144">
        <v>15</v>
      </c>
      <c r="B62" s="64" t="s">
        <v>2665</v>
      </c>
      <c r="C62" s="65" t="s">
        <v>31</v>
      </c>
      <c r="D62" s="63" t="s">
        <v>2706</v>
      </c>
      <c r="E62" s="145">
        <v>43396</v>
      </c>
      <c r="F62" s="145">
        <v>43434</v>
      </c>
      <c r="G62" s="160">
        <f t="shared" si="3"/>
        <v>1.2666666666666666</v>
      </c>
      <c r="H62" s="119" t="s">
        <v>2707</v>
      </c>
      <c r="I62" s="63" t="s">
        <v>453</v>
      </c>
      <c r="J62" s="63" t="s">
        <v>963</v>
      </c>
      <c r="K62" s="66">
        <v>133537788</v>
      </c>
      <c r="L62" s="65" t="s">
        <v>1148</v>
      </c>
      <c r="M62" s="67"/>
      <c r="N62" s="65" t="s">
        <v>27</v>
      </c>
      <c r="O62" s="65" t="s">
        <v>1148</v>
      </c>
      <c r="P62" s="79"/>
    </row>
    <row r="63" spans="1:16" s="7" customFormat="1" ht="24.75" customHeight="1" outlineLevel="1" x14ac:dyDescent="0.35">
      <c r="A63" s="144">
        <v>16</v>
      </c>
      <c r="B63" s="64" t="s">
        <v>2665</v>
      </c>
      <c r="C63" s="65" t="s">
        <v>31</v>
      </c>
      <c r="D63" s="63" t="s">
        <v>2708</v>
      </c>
      <c r="E63" s="145">
        <v>43396</v>
      </c>
      <c r="F63" s="145">
        <v>43434</v>
      </c>
      <c r="G63" s="160">
        <f t="shared" si="3"/>
        <v>1.2666666666666666</v>
      </c>
      <c r="H63" s="64" t="s">
        <v>2709</v>
      </c>
      <c r="I63" s="63" t="s">
        <v>453</v>
      </c>
      <c r="J63" s="63" t="s">
        <v>963</v>
      </c>
      <c r="K63" s="66">
        <v>199145250</v>
      </c>
      <c r="L63" s="65" t="s">
        <v>1148</v>
      </c>
      <c r="M63" s="67"/>
      <c r="N63" s="65" t="s">
        <v>27</v>
      </c>
      <c r="O63" s="65" t="s">
        <v>1148</v>
      </c>
      <c r="P63" s="79"/>
    </row>
    <row r="64" spans="1:16" s="7" customFormat="1" ht="24.75" customHeight="1" outlineLevel="1" x14ac:dyDescent="0.35">
      <c r="A64" s="144">
        <v>17</v>
      </c>
      <c r="B64" s="64" t="s">
        <v>2665</v>
      </c>
      <c r="C64" s="65" t="s">
        <v>31</v>
      </c>
      <c r="D64" s="63" t="s">
        <v>2711</v>
      </c>
      <c r="E64" s="145">
        <v>43484</v>
      </c>
      <c r="F64" s="145">
        <v>43822</v>
      </c>
      <c r="G64" s="160">
        <f t="shared" si="3"/>
        <v>11.266666666666667</v>
      </c>
      <c r="H64" s="64" t="s">
        <v>2710</v>
      </c>
      <c r="I64" s="63" t="s">
        <v>453</v>
      </c>
      <c r="J64" s="63" t="s">
        <v>963</v>
      </c>
      <c r="K64" s="66">
        <v>2417172066</v>
      </c>
      <c r="L64" s="65" t="s">
        <v>1148</v>
      </c>
      <c r="M64" s="67"/>
      <c r="N64" s="65" t="s">
        <v>2634</v>
      </c>
      <c r="O64" s="65" t="s">
        <v>1148</v>
      </c>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2712</v>
      </c>
      <c r="E114" s="145">
        <v>43879</v>
      </c>
      <c r="F114" s="145">
        <v>44196</v>
      </c>
      <c r="G114" s="160">
        <f>IF(AND(E114&lt;&gt;"",F114&lt;&gt;""),((F114-E114)/30),"")</f>
        <v>10.566666666666666</v>
      </c>
      <c r="H114" s="122" t="s">
        <v>2713</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2714</v>
      </c>
      <c r="E115" s="145">
        <v>43878</v>
      </c>
      <c r="F115" s="145">
        <v>44196</v>
      </c>
      <c r="G115" s="160">
        <f t="shared" ref="G115:G116" si="4">IF(AND(E115&lt;&gt;"",F115&lt;&gt;""),((F115-E115)/30),"")</f>
        <v>10.6</v>
      </c>
      <c r="H115" s="64" t="s">
        <v>2715</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2716</v>
      </c>
      <c r="E116" s="145">
        <v>43885</v>
      </c>
      <c r="F116" s="145">
        <v>44196</v>
      </c>
      <c r="G116" s="160">
        <f t="shared" si="4"/>
        <v>10.366666666666667</v>
      </c>
      <c r="H116" s="64" t="s">
        <v>2717</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2718</v>
      </c>
      <c r="E117" s="145">
        <v>43885</v>
      </c>
      <c r="F117" s="145">
        <v>44196</v>
      </c>
      <c r="G117" s="160">
        <f t="shared" ref="G117:G159" si="5">IF(AND(E117&lt;&gt;"",F117&lt;&gt;""),((F117-E117)/30),"")</f>
        <v>10.366666666666667</v>
      </c>
      <c r="H117" s="64" t="s">
        <v>2715</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2719</v>
      </c>
      <c r="E118" s="145">
        <v>43885</v>
      </c>
      <c r="F118" s="145">
        <v>44196</v>
      </c>
      <c r="G118" s="160">
        <f t="shared" si="5"/>
        <v>10.366666666666667</v>
      </c>
      <c r="H118" s="64" t="s">
        <v>2720</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138939270.12</v>
      </c>
      <c r="F185" s="92"/>
      <c r="G185" s="93"/>
      <c r="H185" s="88"/>
      <c r="I185" s="90" t="s">
        <v>2627</v>
      </c>
      <c r="J185" s="166">
        <f>+SUM(M179:M183)</f>
        <v>0.02</v>
      </c>
      <c r="K185" s="202" t="s">
        <v>2628</v>
      </c>
      <c r="L185" s="202"/>
      <c r="M185" s="94">
        <f>+J185*(SUM(K20:K35))</f>
        <v>69469635.060000002</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2721</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2722</v>
      </c>
      <c r="D211" s="21"/>
      <c r="G211" s="27" t="s">
        <v>2620</v>
      </c>
      <c r="H211" s="148" t="s">
        <v>2723</v>
      </c>
      <c r="J211" s="27" t="s">
        <v>2622</v>
      </c>
      <c r="K211" s="148" t="s">
        <v>2725</v>
      </c>
      <c r="L211" s="21"/>
      <c r="M211" s="21"/>
      <c r="N211" s="21"/>
      <c r="O211" s="8"/>
    </row>
    <row r="212" spans="1:15" x14ac:dyDescent="0.35">
      <c r="A212" s="9"/>
      <c r="B212" s="27" t="s">
        <v>2619</v>
      </c>
      <c r="C212" s="147" t="s">
        <v>2721</v>
      </c>
      <c r="D212" s="21"/>
      <c r="G212" s="27" t="s">
        <v>2621</v>
      </c>
      <c r="H212" s="148" t="s">
        <v>2724</v>
      </c>
      <c r="J212" s="27" t="s">
        <v>2623</v>
      </c>
      <c r="K212" s="147" t="s">
        <v>2726</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2020-12-30T04:35:47Z</cp:lastPrinted>
  <dcterms:created xsi:type="dcterms:W3CDTF">2020-10-14T21:57:42Z</dcterms:created>
  <dcterms:modified xsi:type="dcterms:W3CDTF">2020-12-30T04:36:30Z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