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 yWindow="-12" windowWidth="8196" windowHeight="59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<sst xmlns="http://schemas.openxmlformats.org/spreadsheetml/2006/main" count="3120" uniqueCount="2699">
  <si>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</si>
  <si>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</si>
  <si>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</si>
  <si>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</si>
  <si>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</si>
  <si>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</si>
  <si>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</si>
  <si>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</si>
  <si>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</si>
  <si>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</si>
  <si>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</si>
  <si>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</si>
  <si>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</si>
  <si>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</si>
  <si>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</si>
  <si>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</si>
  <si>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</si>
  <si>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</si>
  <si>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</si>
  <si>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</si>
  <si>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</si>
  <si>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</si>
  <si>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</si>
  <si>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</si>
  <si>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</si>
  <si>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</si>
  <si>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</si>
  <si>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</si>
  <si>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</si>
  <si>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</si>
  <si>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</si>
  <si>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</si>
  <si>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</si>
  <si>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</si>
  <si>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</si>
  <si>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</si>
  <si>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</si>
  <si>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</si>
  <si>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</si>
  <si>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</si>
  <si>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</si>
  <si>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</si>
  <si>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</si>
  <si>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</si>
  <si>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</si>
  <si>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</si>
  <si>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</si>
  <si>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</si>
  <si>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</si>
  <si>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</si>
  <si>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</si>
  <si>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</si>
  <si>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</si>
  <si>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</si>
  <si>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</si>
  <si>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</si>
  <si>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</si>
  <si>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</si>
  <si>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</si>
  <si>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</si>
  <si>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</si>
  <si>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</si>
  <si>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</si>
  <si>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</si>
  <si>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</si>
  <si>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</si>
  <si>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</si>
  <si>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</si>
  <si>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</si>
  <si>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</si>
  <si>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</si>
  <si>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</si>
  <si>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</si>
  <si>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</si>
  <si>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</si>
  <si>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</si>
  <si>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</si>
  <si>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</si>
  <si>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</si>
  <si>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</si>
  <si>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</si>
  <si>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</si>
  <si>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</si>
  <si>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</si>
  <si>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</si>
  <si>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</si>
  <si>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</si>
  <si>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</si>
  <si>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</si>
  <si>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</si>
  <si>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</si>
  <si>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</si>
  <si>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</si>
  <si>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</si>
  <si>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</si>
  <si>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</si>
  <si>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</si>
  <si>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</si>
  <si>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</si>
  <si>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</si>
  <si>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</si>
  <si>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</si>
  <si>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</si>
  <si>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</si>
  <si>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</si>
  <si>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</si>
  <si>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</si>
  <si>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</si>
  <si>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</si>
  <si>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</si>
  <si>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</si>
  <si>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</si>
  <si>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</si>
  <si>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</si>
  <si>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</si>
  <si>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</si>
  <si>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</si>
  <si>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</si>
  <si>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</si>
  <si>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</si>
  <si>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</si>
  <si>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</si>
  <si>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</si>
  <si>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</si>
  <si>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</si>
  <si>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</si>
  <si>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</si>
  <si>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</si>
  <si>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</si>
  <si>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</si>
  <si>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</si>
  <si>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</si>
  <si>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</si>
  <si>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</si>
  <si>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</si>
  <si>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</si>
  <si>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</si>
  <si>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</si>
  <si>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</si>
  <si>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</si>
  <si>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</si>
  <si>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</si>
  <si>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</si>
  <si>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</si>
  <si>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</si>
  <si>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</si>
  <si>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</si>
  <si>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</si>
  <si>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</si>
  <si>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</si>
  <si>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</si>
  <si>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</si>
  <si>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</si>
  <si>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</si>
  <si>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</si>
  <si>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</si>
  <si>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</si>
  <si>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</si>
  <si>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</si>
  <si>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</si>
  <si>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</si>
  <si>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</si>
  <si>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</si>
  <si>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</si>
  <si>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</si>
  <si>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</si>
  <si>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</si>
  <si>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</si>
  <si>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</si>
  <si>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</si>
  <si>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</si>
  <si>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</si>
  <si>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</si>
  <si>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</si>
  <si>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</si>
  <si>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</si>
  <si>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</si>
  <si>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</si>
  <si>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</si>
  <si>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</si>
  <si>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</si>
  <si>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</si>
  <si>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</si>
  <si>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</si>
  <si>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</si>
  <si>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</si>
  <si>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</si>
  <si>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</si>
  <si>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</si>
  <si>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</si>
  <si>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</si>
  <si>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</si>
  <si>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</si>
  <si>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</si>
  <si>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</si>
  <si>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</si>
  <si>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</si>
  <si>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</si>
  <si>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</si>
  <si>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</si>
  <si>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</si>
  <si>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</si>
  <si>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</si>
  <si>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</si>
  <si>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</si>
  <si>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</si>
  <si>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</si>
  <si>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</si>
  <si>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</si>
  <si>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</si>
  <si>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</si>
  <si>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</si>
  <si>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</si>
  <si>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</si>
  <si>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</si>
  <si>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</si>
  <si>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</si>
  <si>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</si>
  <si>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</si>
  <si>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</si>
  <si>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</si>
  <si>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</si>
  <si>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</si>
  <si>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</si>
  <si>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</si>
  <si>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</si>
  <si>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</si>
  <si>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</si>
  <si>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</si>
  <si>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</si>
  <si>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</si>
  <si>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</si>
  <si>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</si>
  <si>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</si>
  <si>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</si>
  <si>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</si>
  <si>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</si>
  <si>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</si>
  <si>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</si>
  <si>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</si>
  <si>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</si>
  <si>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</si>
  <si>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</si>
  <si>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</si>
  <si>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</si>
  <si>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</si>
  <si>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</si>
  <si>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</si>
  <si>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</si>
  <si>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</si>
  <si>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</si>
  <si>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</si>
  <si>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</si>
  <si>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</si>
  <si>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</si>
  <si>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</si>
  <si>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</si>
  <si>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</si>
  <si>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</si>
  <si>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</si>
  <si>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</si>
  <si>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</si>
  <si>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</si>
  <si>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</si>
  <si>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</si>
  <si>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</si>
  <si>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</si>
  <si>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</si>
  <si>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</si>
  <si>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</si>
  <si>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</si>
  <si>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</si>
  <si>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</si>
  <si>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</si>
  <si>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</si>
  <si>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</si>
  <si>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</si>
  <si>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</si>
  <si>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</si>
  <si>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</si>
  <si>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</si>
  <si>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</si>
  <si>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</si>
  <si>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</si>
  <si>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</si>
  <si>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</si>
  <si>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</si>
  <si>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</si>
  <si>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</si>
  <si>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</si>
  <si>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</si>
  <si>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</si>
  <si>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</si>
  <si>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</si>
  <si>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</si>
  <si>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</si>
  <si>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</si>
  <si>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</si>
  <si>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</si>
  <si>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</si>
  <si>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</si>
  <si>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</si>
  <si>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</si>
  <si>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</si>
  <si>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</si>
  <si>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</si>
  <si>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</si>
  <si>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</si>
  <si>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</si>
  <si>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</si>
  <si>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</si>
  <si>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</si>
  <si>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</si>
  <si>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</si>
  <si>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</si>
  <si>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</si>
  <si>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</si>
  <si>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</si>
  <si>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</si>
  <si>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</si>
  <si>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</si>
  <si>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</si>
  <si>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</si>
  <si>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</si>
  <si>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</si>
  <si>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</si>
  <si>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</si>
  <si>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</si>
  <si>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</si>
  <si>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</si>
  <si>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</si>
  <si>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</si>
  <si>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</si>
  <si>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</si>
  <si>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</si>
  <si>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</si>
  <si>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</si>
  <si>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</si>
  <si>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</si>
  <si>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</si>
  <si>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</si>
  <si>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</si>
  <si>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</si>
  <si>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</si>
  <si>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</si>
  <si>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</si>
  <si>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</si>
  <si>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</si>
  <si>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</si>
  <si>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</si>
  <si>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</si>
  <si>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</si>
  <si>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</si>
  <si>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</si>
  <si>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</si>
  <si>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</si>
  <si>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</si>
  <si>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</si>
  <si>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</si>
  <si>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</si>
  <si>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</si>
  <si>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</si>
  <si>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</si>
  <si>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</si>
  <si>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</si>
  <si>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</si>
  <si>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</si>
  <si>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</si>
  <si>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</si>
  <si>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</si>
  <si>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</si>
  <si>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</si>
  <si>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</si>
  <si>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</si>
  <si>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</si>
  <si>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</si>
  <si>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</si>
  <si>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</si>
  <si>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</si>
  <si>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</si>
  <si>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</si>
  <si>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</si>
  <si>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</si>
  <si>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</si>
  <si>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</si>
  <si>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</si>
  <si>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</si>
  <si>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</si>
  <si>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</si>
  <si>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</si>
  <si>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</si>
  <si>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</si>
  <si>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</si>
  <si>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</si>
  <si>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</si>
  <si>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</si>
  <si>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</si>
  <si>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</si>
  <si>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</si>
  <si>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</si>
  <si>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</si>
  <si>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</si>
  <si>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</si>
  <si>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</si>
  <si>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</si>
  <si>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</si>
  <si>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</si>
  <si>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</si>
  <si>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</si>
  <si>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</si>
  <si>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</si>
  <si>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</si>
  <si>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</si>
  <si>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</si>
  <si>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</si>
  <si>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</si>
  <si>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</si>
  <si>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</si>
  <si>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</si>
  <si>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</si>
  <si>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</si>
  <si>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</si>
  <si>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</si>
  <si>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</si>
  <si>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</si>
  <si>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</si>
  <si>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</si>
  <si>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</si>
  <si>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</si>
  <si>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</si>
  <si>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</si>
  <si>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</si>
  <si>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</si>
  <si>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</si>
  <si>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</si>
  <si>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</si>
  <si>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</si>
  <si>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</si>
  <si>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</si>
  <si>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</si>
  <si>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</si>
  <si>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</si>
  <si>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</si>
  <si>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</si>
  <si>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</si>
  <si>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</si>
  <si>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</si>
  <si>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</si>
  <si>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</si>
  <si>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</si>
  <si>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</si>
  <si>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</si>
  <si>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</si>
  <si>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</si>
  <si>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</si>
  <si>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</si>
  <si>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</si>
  <si>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</si>
  <si>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</si>
  <si>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</si>
  <si>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</si>
  <si>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</si>
  <si>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</si>
  <si>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</si>
  <si>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</si>
  <si>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</si>
  <si>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</si>
  <si>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</si>
  <si>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</si>
  <si>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</si>
  <si>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</si>
  <si>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</si>
  <si>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</si>
  <si>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</si>
  <si>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</si>
  <si>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</si>
  <si>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</si>
  <si>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</si>
  <si>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</si>
  <si>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</si>
  <si>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</si>
  <si>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</si>
  <si>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</si>
  <si>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</si>
  <si>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</si>
  <si>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</si>
  <si>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</si>
  <si>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</si>
  <si>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</si>
  <si>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</si>
  <si>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</si>
  <si>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</si>
  <si>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</si>
  <si>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</si>
  <si>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</si>
  <si>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</si>
  <si>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</si>
  <si>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</si>
  <si>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</si>
  <si>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</si>
  <si>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</si>
  <si>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</si>
  <si>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</si>
  <si>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</si>
  <si>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</si>
  <si>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</si>
  <si>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</si>
  <si>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</si>
  <si>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</si>
  <si>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</si>
  <si>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</si>
  <si>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</si>
  <si>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</si>
  <si>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</si>
  <si>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</si>
  <si>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</si>
  <si>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</si>
  <si>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</si>
  <si>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</si>
  <si>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</si>
  <si>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</si>
  <si>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</si>
  <si>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</si>
  <si>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</si>
  <si>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</si>
  <si>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</si>
  <si>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</si>
  <si>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</si>
  <si>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</si>
  <si>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</si>
  <si>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</si>
  <si>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</si>
  <si>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</si>
  <si>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</si>
  <si>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</si>
  <si>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</si>
  <si>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</si>
  <si>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</si>
  <si>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</si>
  <si>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</si>
  <si>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</si>
  <si>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</si>
  <si>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</si>
  <si>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</si>
  <si>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</si>
  <si>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</si>
  <si>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</si>
  <si>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</si>
  <si>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</si>
  <si>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</si>
  <si>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</si>
  <si>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</si>
  <si>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</si>
  <si>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</si>
  <si>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</si>
  <si>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</si>
  <si>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</si>
  <si>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</si>
  <si>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</si>
  <si>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</si>
  <si>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</si>
  <si>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</si>
  <si>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</si>
  <si>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</si>
  <si>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</si>
  <si>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</si>
  <si>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</si>
  <si>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</si>
  <si>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</si>
  <si>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</si>
  <si>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</si>
  <si>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</si>
  <si>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</si>
  <si>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</si>
  <si>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</si>
  <si>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</si>
  <si>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</si>
  <si>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</si>
  <si>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</si>
  <si>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</si>
  <si>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</si>
  <si>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</si>
  <si>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</si>
  <si>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</si>
  <si>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</si>
  <si>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</si>
  <si>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</si>
  <si>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</si>
  <si>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</si>
  <si>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</si>
  <si>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</si>
  <si>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</si>
  <si>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</si>
  <si>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</si>
  <si>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</si>
  <si>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</si>
  <si>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</si>
  <si>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</si>
  <si>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</si>
  <si>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</si>
  <si>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</si>
  <si>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</si>
  <si>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</si>
  <si>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</si>
  <si>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</si>
  <si>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</si>
  <si>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</si>
  <si>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</si>
  <si>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</si>
  <si>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</si>
  <si>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</si>
  <si>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</si>
  <si>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</si>
  <si>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</si>
  <si>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</si>
  <si>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</si>
  <si>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</si>
  <si>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</si>
  <si>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</si>
  <si>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</si>
  <si>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</si>
  <si>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</si>
  <si>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</si>
  <si>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</si>
  <si>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</si>
  <si>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</si>
  <si>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</si>
  <si>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</si>
  <si>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</si>
  <si>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</si>
  <si>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</si>
  <si>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</si>
  <si>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</si>
  <si>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</si>
  <si>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</si>
  <si>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</si>
  <si>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</si>
  <si>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</si>
  <si>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</si>
  <si>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</si>
  <si>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</si>
  <si>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</si>
  <si>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</si>
  <si>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</si>
  <si>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</si>
  <si>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</si>
  <si>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</si>
  <si>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</si>
  <si>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</si>
  <si>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</si>
  <si>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</si>
  <si>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</si>
  <si>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</si>
  <si>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</si>
  <si>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</si>
  <si>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</si>
  <si>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</si>
  <si>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</si>
  <si>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</si>
  <si>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</si>
  <si>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</si>
  <si>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</si>
  <si>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</si>
  <si>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</si>
  <si>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</si>
  <si>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</si>
  <si>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</si>
  <si>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</si>
  <si>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</si>
  <si>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</si>
  <si>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</si>
  <si>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</si>
  <si>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</si>
  <si>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</si>
  <si>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</si>
  <si>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</si>
  <si>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</si>
  <si>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</si>
  <si>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</si>
  <si>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</si>
  <si>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</si>
  <si>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</si>
  <si>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</si>
  <si>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</si>
  <si>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</si>
  <si>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</si>
  <si>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</si>
  <si>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</si>
  <si>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</si>
  <si>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</si>
  <si>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</si>
  <si>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</si>
  <si>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</si>
  <si>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</si>
  <si>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</si>
  <si>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</si>
  <si>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</si>
  <si>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</si>
  <si>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</si>
  <si>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</si>
  <si>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</si>
  <si>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</si>
  <si>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</si>
  <si>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</si>
  <si>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</si>
  <si>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</si>
  <si>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</si>
  <si>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</si>
  <si>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</si>
  <si>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</si>
  <si>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</si>
  <si>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</si>
  <si>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</si>
  <si>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</si>
  <si>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</si>
  <si>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</si>
  <si>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</si>
  <si>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</si>
  <si>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</si>
  <si>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</si>
  <si>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</si>
  <si>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</si>
  <si>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</si>
  <si>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</si>
  <si>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</si>
  <si>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</si>
  <si>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</si>
  <si>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</si>
  <si>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</si>
  <si>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</si>
  <si>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</si>
  <si>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</si>
  <si>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</si>
  <si>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</si>
  <si>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</si>
  <si>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</si>
  <si>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</si>
  <si>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</si>
  <si>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</si>
  <si>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</si>
  <si>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</si>
  <si>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</si>
  <si>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</si>
  <si>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</si>
  <si>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</si>
  <si>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</si>
  <si>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</si>
  <si>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</si>
  <si>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</si>
  <si>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</si>
  <si>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</si>
  <si>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</si>
  <si>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</si>
  <si>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</si>
  <si>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</si>
  <si>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</si>
  <si>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</si>
  <si>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</si>
  <si>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</si>
  <si>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</si>
  <si>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</si>
  <si>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</si>
  <si>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</si>
  <si>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</si>
  <si>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</si>
  <si>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</si>
  <si>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</si>
  <si>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</si>
  <si>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</si>
  <si>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</si>
  <si>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</si>
  <si>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</si>
  <si>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</si>
  <si>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</si>
  <si>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</si>
  <si>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</si>
  <si>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</si>
  <si>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</si>
  <si>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</si>
  <si>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</si>
  <si>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</si>
  <si>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</si>
  <si>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</si>
  <si>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</si>
  <si>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</si>
  <si>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</si>
  <si>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</si>
  <si>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</si>
  <si>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</si>
  <si>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</si>
  <si>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</si>
  <si>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</si>
  <si>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</si>
  <si>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</si>
  <si>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</si>
  <si>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</si>
  <si>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</si>
  <si>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</si>
  <si>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</si>
  <si>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</si>
  <si>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</si>
  <si>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</si>
  <si>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</si>
  <si>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</si>
  <si>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</si>
  <si>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</si>
  <si>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</si>
  <si>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</si>
  <si>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</si>
  <si>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</si>
  <si>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</si>
  <si>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</si>
  <si>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</si>
  <si>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</si>
  <si>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</si>
  <si>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</si>
  <si>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</si>
  <si>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</si>
  <si>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</si>
  <si>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</si>
  <si>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</si>
  <si>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</si>
  <si>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</si>
  <si>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</si>
  <si>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</si>
  <si>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</si>
  <si>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</si>
  <si>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</si>
  <si>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</si>
  <si>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</si>
  <si>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</si>
  <si>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</si>
  <si>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</si>
  <si>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</si>
  <si>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</si>
  <si>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</si>
  <si>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</si>
  <si>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</si>
  <si>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</si>
  <si>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</si>
  <si>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</si>
  <si>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</si>
  <si>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</si>
  <si>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</si>
  <si>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</si>
  <si>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</si>
  <si>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</si>
  <si>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</si>
  <si>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</si>
  <si>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</si>
  <si>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</si>
  <si>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</si>
  <si>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</si>
  <si>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</si>
  <si>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</si>
  <si>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</si>
  <si>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</si>
  <si>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</si>
  <si>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</si>
  <si>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</si>
  <si>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</si>
  <si>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</si>
  <si>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</si>
  <si>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</si>
  <si>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</si>
  <si>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</si>
  <si>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</si>
  <si>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</si>
  <si>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</si>
  <si>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</si>
  <si>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</si>
  <si>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</si>
  <si>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</si>
  <si>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</si>
  <si>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</si>
  <si>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</si>
  <si>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</si>
  <si>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</si>
  <si>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</si>
  <si>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</si>
  <si>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</si>
  <si>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</si>
  <si>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</si>
  <si>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</si>
  <si>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</si>
  <si>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</si>
  <si>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</si>
  <si>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</si>
  <si>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</si>
  <si>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</si>
  <si>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</si>
  <si>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</si>
  <si>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</si>
  <si>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</si>
  <si>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</si>
  <si>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</si>
  <si>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</si>
  <si>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</si>
  <si>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</si>
  <si>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</si>
  <si>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</si>
  <si>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</si>
  <si>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</si>
  <si>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</si>
  <si>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</si>
  <si>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</si>
  <si>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</si>
  <si>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</si>
  <si>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</si>
  <si>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</si>
  <si>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</si>
  <si>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</si>
  <si>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</si>
  <si>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</si>
  <si>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</si>
  <si>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</si>
  <si>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</si>
  <si>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</si>
  <si>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</si>
  <si>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</si>
  <si>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</si>
  <si>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</si>
  <si>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</si>
  <si>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</si>
  <si>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</si>
  <si>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</si>
  <si>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</si>
  <si>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</si>
  <si>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</si>
  <si>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</si>
  <si>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</si>
  <si>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</si>
  <si>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</si>
  <si>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</si>
  <si>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</si>
  <si>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</si>
  <si>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</si>
  <si>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</si>
  <si>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</si>
  <si>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</si>
  <si>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</si>
  <si>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</si>
  <si>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</si>
  <si>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</si>
  <si>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</si>
  <si>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</si>
  <si>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</si>
  <si>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</si>
  <si>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</si>
  <si>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</si>
  <si>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</si>
  <si>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</si>
  <si>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</si>
  <si>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</si>
  <si>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</si>
  <si>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</si>
  <si>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</si>
  <si>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</si>
  <si>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</si>
  <si>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</si>
  <si>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</si>
  <si>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</si>
  <si>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</si>
  <si>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</si>
  <si>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</si>
  <si>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</si>
  <si>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</si>
  <si>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</si>
  <si>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</si>
  <si>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</si>
  <si>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</si>
  <si>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</si>
  <si>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</si>
  <si>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</si>
  <si>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</si>
  <si>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</si>
  <si>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</si>
  <si>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</si>
  <si>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</si>
  <si>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</si>
  <si>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</si>
  <si>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</si>
  <si>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</si>
  <si>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</si>
  <si>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</si>
  <si>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</si>
  <si>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</si>
  <si>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</si>
  <si>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</si>
  <si>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</si>
  <si>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</si>
  <si>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</si>
  <si>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</si>
  <si>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</si>
  <si>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</si>
  <si>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</si>
  <si>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</si>
  <si>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</si>
  <si>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</si>
  <si>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</si>
  <si>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</si>
  <si>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</si>
  <si>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</si>
  <si>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</si>
  <si>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</si>
  <si>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</si>
  <si>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</si>
  <si>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</si>
  <si>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</si>
  <si>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</si>
  <si>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</si>
  <si>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</si>
  <si>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</si>
  <si>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</si>
  <si>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</si>
  <si>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</si>
  <si>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</si>
  <si>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</si>
  <si>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</si>
  <si>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</si>
  <si>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</si>
  <si>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</si>
  <si>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</si>
  <si>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</si>
  <si>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</si>
  <si>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</si>
  <si>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</si>
  <si>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</si>
  <si>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</si>
  <si>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</si>
  <si>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</si>
  <si>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</si>
  <si>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</si>
  <si>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</si>
  <si>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</si>
  <si>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</si>
  <si>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</si>
  <si>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</si>
  <si>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</si>
  <si>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</si>
  <si>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</si>
  <si>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</si>
  <si>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</si>
  <si>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</si>
  <si>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</si>
  <si>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</si>
  <si>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</si>
  <si>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</si>
  <si>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</si>
  <si>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</si>
  <si>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</si>
  <si>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</si>
  <si>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</si>
  <si>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</si>
  <si>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</si>
  <si>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</si>
  <si>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</si>
  <si>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</si>
  <si>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</si>
  <si>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</si>
  <si>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</si>
  <si>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</si>
  <si>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</si>
  <si>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</si>
  <si>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</si>
  <si>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</si>
  <si>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</si>
  <si>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</si>
  <si>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</si>
  <si>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</si>
  <si>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</si>
  <si>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</si>
  <si>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</si>
  <si>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</si>
  <si>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</si>
  <si>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</si>
  <si>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</si>
  <si>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</si>
  <si>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</si>
  <si>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</si>
  <si>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</si>
  <si>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</si>
  <si>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</si>
  <si>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</si>
  <si>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</si>
  <si>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</si>
  <si>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</si>
  <si>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</si>
  <si>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</si>
  <si>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</si>
  <si>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</si>
  <si>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</si>
  <si>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</si>
  <si>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</si>
  <si>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</si>
  <si>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</si>
  <si>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</si>
  <si>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</si>
  <si>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</si>
  <si>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</si>
  <si>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</si>
  <si>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</si>
  <si>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</si>
  <si>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</si>
  <si>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</si>
  <si>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</si>
  <si>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</si>
  <si>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</si>
  <si>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</si>
  <si>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</si>
  <si>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</si>
  <si>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</si>
  <si>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</si>
  <si>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</si>
  <si>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</si>
  <si>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</si>
  <si>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</si>
  <si>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</si>
  <si>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</si>
  <si>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</si>
  <si>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</si>
  <si>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</si>
  <si>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</si>
  <si>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</si>
  <si>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</si>
  <si>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</si>
  <si>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</si>
  <si>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</si>
  <si>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</si>
  <si>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</si>
  <si>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</si>
  <si>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</si>
  <si>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</si>
  <si>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</si>
  <si>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</si>
  <si>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</si>
  <si>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</si>
  <si>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</si>
  <si>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</si>
  <si>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</si>
  <si>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</si>
  <si>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</si>
  <si>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</si>
  <si>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</si>
  <si>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</si>
  <si>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</si>
  <si>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</si>
  <si>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</si>
  <si>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</si>
  <si>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</si>
  <si>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</si>
  <si>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</si>
  <si>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</si>
  <si>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</si>
  <si>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</si>
  <si>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</si>
  <si>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</si>
  <si>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</si>
  <si>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</si>
  <si>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</si>
  <si>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</si>
  <si>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</si>
  <si>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</si>
  <si>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</si>
  <si>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</si>
  <si>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</si>
  <si>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</si>
  <si>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</si>
  <si>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</si>
  <si>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</si>
  <si>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</si>
  <si>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</si>
  <si>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</si>
  <si>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</si>
  <si>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</si>
  <si>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</si>
  <si>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</si>
  <si>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</si>
  <si>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</si>
  <si>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</si>
  <si>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</si>
  <si>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</si>
  <si>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</si>
  <si>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</si>
  <si>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</si>
  <si>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</si>
  <si>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</si>
  <si>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</si>
  <si>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</si>
  <si>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</si>
  <si>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</si>
  <si>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</si>
  <si>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</si>
  <si>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</si>
  <si>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</si>
  <si>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</si>
  <si>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</si>
  <si>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</si>
  <si>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</si>
  <si>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</si>
  <si>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</si>
  <si>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</si>
  <si>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</si>
  <si>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</si>
  <si>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</si>
  <si>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</si>
  <si>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</si>
  <si>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</si>
  <si>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</si>
  <si>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</si>
  <si>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</si>
  <si>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</si>
  <si>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</si>
  <si>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</si>
  <si>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</si>
  <si>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</si>
  <si>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</si>
  <si>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</si>
  <si>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</si>
  <si>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</si>
  <si>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</si>
  <si>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</si>
  <si>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</si>
  <si>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</si>
  <si>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</si>
  <si>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</si>
  <si>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</si>
  <si>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</si>
  <si>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</si>
  <si>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</si>
  <si>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</si>
  <si>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</si>
  <si>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</si>
  <si>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</si>
  <si>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</si>
  <si>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</si>
  <si>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</si>
  <si>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</si>
  <si>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</si>
  <si>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</si>
  <si>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</si>
  <si>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</si>
  <si>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</si>
  <si>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</si>
  <si>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</si>
  <si>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</si>
  <si>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</si>
  <si>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</si>
  <si>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</si>
  <si>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</si>
  <si>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</si>
  <si>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</si>
  <si>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</si>
  <si>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</si>
  <si>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</si>
  <si>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</si>
  <si>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</si>
  <si>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</si>
  <si>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</si>
  <si>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</si>
  <si>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</si>
  <si>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</si>
  <si>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</si>
  <si>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</si>
  <si>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</si>
  <si>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</si>
  <si>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</si>
  <si>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</si>
  <si>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</si>
  <si>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</si>
  <si>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</si>
  <si>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</si>
  <si>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</si>
  <si>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</si>
  <si>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</si>
  <si>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</si>
  <si>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</si>
  <si>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</si>
  <si>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</si>
  <si>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</si>
  <si>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</si>
  <si>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</si>
  <si>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</si>
  <si>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</si>
  <si>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</si>
  <si>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</si>
  <si>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</si>
  <si>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</si>
  <si>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</si>
  <si>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</si>
  <si>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</si>
  <si>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</si>
  <si>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</si>
  <si>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</si>
  <si>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</si>
  <si>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</si>
  <si>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</si>
  <si>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</si>
  <si>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</si>
  <si>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</si>
  <si>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</si>
  <si>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</si>
  <si>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</si>
  <si>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</si>
  <si>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</si>
  <si>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</si>
  <si>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</si>
  <si>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</si>
  <si>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</si>
  <si>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</si>
  <si>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</si>
  <si>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</si>
  <si>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</si>
  <si>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</si>
  <si>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</si>
  <si>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</si>
  <si>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</si>
  <si>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</si>
  <si>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</si>
  <si>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</si>
  <si>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</si>
  <si>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</si>
  <si>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</si>
  <si>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</si>
  <si>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</si>
  <si>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</si>
  <si>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</si>
  <si>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</si>
  <si>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</si>
  <si>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</si>
  <si>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</si>
  <si>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</si>
  <si>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</si>
  <si>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</si>
  <si>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</si>
  <si>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</si>
  <si>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</si>
  <si>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</si>
  <si>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</si>
  <si>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</si>
  <si>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</si>
  <si>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</si>
  <si>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</si>
  <si>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</si>
  <si>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</si>
  <si>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</si>
  <si>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</si>
  <si>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</si>
  <si>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</si>
  <si>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</si>
  <si>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</si>
  <si>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</si>
  <si>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</si>
  <si>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</si>
  <si>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</si>
  <si>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</si>
  <si>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</si>
  <si>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</si>
  <si>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</si>
  <si>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</si>
  <si>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</si>
  <si>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</si>
  <si>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</si>
  <si>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</si>
  <si>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</si>
  <si>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</si>
  <si>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</si>
  <si>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</si>
  <si>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</si>
  <si>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</si>
  <si>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</si>
  <si>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</si>
  <si>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</si>
  <si>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</si>
  <si>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</si>
  <si>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</si>
  <si>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</si>
  <si>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</si>
  <si>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</si>
  <si>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</si>
  <si>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</si>
  <si>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</si>
  <si>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</si>
  <si>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</si>
  <si>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</si>
  <si>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</si>
  <si>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</si>
  <si>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</si>
  <si>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</si>
  <si>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</si>
  <si>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</si>
  <si>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</si>
  <si>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</si>
  <si>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</si>
  <si>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</si>
  <si>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</si>
  <si>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</si>
  <si>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</si>
  <si>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</si>
  <si>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</si>
  <si>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</si>
  <si>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</si>
  <si>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</si>
  <si>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</si>
  <si>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</si>
  <si>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</si>
  <si>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</si>
  <si>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</si>
  <si>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</si>
  <si>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</si>
  <si>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</si>
  <si>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</si>
  <si>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</si>
  <si>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</si>
  <si>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</si>
  <si>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</si>
  <si>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</si>
  <si>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</si>
  <si>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</si>
  <si>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</si>
  <si>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</si>
  <si>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</si>
  <si>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</si>
  <si>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</si>
  <si>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</si>
  <si>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</si>
  <si>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</si>
  <si>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</si>
  <si>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</si>
  <si>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</si>
  <si>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</si>
  <si>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</si>
  <si>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</si>
  <si>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</si>
  <si>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</si>
  <si>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</si>
  <si>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</si>
  <si>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</si>
  <si>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</si>
  <si>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</si>
  <si>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</si>
  <si>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</si>
  <si>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</si>
  <si>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</si>
  <si>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</si>
  <si>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</si>
  <si>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</si>
  <si>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</si>
  <si>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</si>
  <si>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</si>
  <si>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</si>
  <si>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</si>
  <si>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</si>
  <si>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</si>
  <si>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</si>
  <si>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</si>
  <si>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</si>
  <si>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</si>
  <si>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</si>
  <si>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</si>
  <si>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</si>
  <si>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</si>
  <si>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</si>
  <si>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</si>
  <si>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</si>
  <si>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</si>
  <si>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</si>
  <si>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</si>
  <si>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</si>
  <si>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</si>
  <si>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</si>
  <si>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</si>
  <si>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</si>
  <si>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</si>
  <si>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</si>
  <si>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</si>
  <si>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</si>
  <si>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</si>
  <si>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</si>
  <si>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</si>
  <si>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</si>
  <si>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</si>
  <si>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</si>
  <si>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</si>
  <si>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</si>
  <si>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</si>
  <si>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</si>
  <si>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</si>
  <si>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</si>
  <si>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</si>
  <si>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</si>
  <si>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</si>
  <si>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</si>
  <si>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</si>
  <si>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</si>
  <si>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</si>
  <si>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</si>
  <si>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</si>
  <si>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</si>
  <si>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</si>
  <si>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</si>
  <si>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</si>
  <si>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</si>
  <si>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</si>
  <si>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</si>
  <si>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</si>
  <si>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</si>
  <si>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</si>
  <si>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</si>
  <si>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</si>
  <si>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</si>
  <si>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</si>
  <si>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</si>
  <si>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</si>
  <si>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</si>
  <si>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</si>
  <si>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</si>
  <si>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</si>
  <si>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</si>
  <si>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</si>
  <si>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</si>
  <si>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</si>
  <si>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</si>
  <si>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</si>
  <si>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</si>
  <si>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</si>
  <si>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</si>
  <si>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</si>
  <si>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</si>
  <si>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</si>
  <si>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</si>
  <si>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</si>
  <si>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</si>
  <si>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</si>
  <si>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</si>
  <si>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</si>
  <si>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</si>
  <si>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</si>
  <si>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</si>
  <si>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</si>
  <si>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</si>
  <si>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</si>
  <si>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</si>
  <si>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</si>
  <si>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</si>
  <si>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</si>
  <si>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</si>
  <si>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</si>
  <si>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</si>
  <si>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</si>
  <si>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</si>
  <si>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</si>
  <si>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</si>
  <si>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</si>
  <si>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</si>
  <si>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</si>
  <si>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</si>
  <si>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</si>
  <si>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</si>
  <si>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</si>
  <si>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</si>
  <si>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</si>
  <si>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</si>
  <si>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</si>
  <si>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</si>
  <si>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</si>
  <si>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</si>
  <si>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</si>
  <si>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</si>
  <si>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</si>
  <si>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</si>
  <si>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</si>
  <si>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</si>
  <si>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</si>
  <si>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</si>
  <si>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</si>
  <si>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</si>
  <si>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</si>
  <si>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</si>
  <si>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</si>
  <si>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</si>
  <si>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</si>
  <si>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</si>
  <si>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</si>
  <si>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</si>
  <si>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</si>
  <si>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</si>
  <si>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</si>
  <si>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</si>
  <si>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</si>
  <si>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</si>
  <si>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</si>
  <si>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</si>
  <si>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</si>
  <si>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</si>
  <si>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</si>
  <si>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</si>
  <si>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</si>
  <si>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</si>
  <si>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</si>
  <si>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</si>
  <si>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</si>
  <si>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</si>
  <si>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</si>
  <si>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</si>
  <si>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</si>
  <si>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</si>
  <si>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</si>
  <si>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</si>
  <si>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</si>
  <si>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</si>
  <si>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</si>
  <si>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</si>
  <si>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</si>
  <si>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</si>
  <si>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</si>
  <si>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</si>
  <si>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</si>
  <si>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</si>
  <si>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</si>
  <si>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</si>
  <si>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</si>
  <si>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</si>
  <si>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</si>
  <si>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</si>
  <si>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</si>
  <si>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</si>
  <si>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</si>
  <si>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</si>
  <si>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</si>
  <si>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</si>
  <si>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</si>
  <si>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</si>
  <si>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</si>
  <si>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</si>
  <si>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</si>
  <si>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</si>
  <si>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</si>
  <si>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</si>
  <si>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</si>
  <si>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</si>
  <si>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</si>
  <si>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</si>
  <si>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</si>
  <si>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</si>
  <si>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</si>
  <si>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</si>
  <si>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</si>
  <si>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</si>
  <si>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</si>
  <si>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</si>
  <si>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</si>
  <si>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</si>
  <si>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</si>
  <si>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</si>
  <si>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</si>
  <si>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</si>
  <si>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</si>
  <si>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</si>
  <si>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</si>
  <si>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</si>
  <si>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</si>
  <si>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</si>
  <si>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</si>
  <si>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</si>
  <si>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</si>
  <si>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</si>
  <si>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</si>
  <si>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</si>
  <si>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</si>
  <si>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</si>
  <si>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</si>
  <si>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</si>
  <si>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</si>
  <si>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</si>
  <si>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</si>
  <si>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</si>
  <si>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</si>
  <si>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</si>
  <si>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</si>
  <si>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</si>
  <si>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</si>
  <si>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</si>
  <si>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</si>
  <si>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</si>
  <si>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</si>
  <si>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</si>
  <si>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</si>
  <si>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</si>
  <si>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</si>
  <si>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</si>
  <si>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</si>
  <si>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</si>
  <si>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</si>
  <si>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</si>
  <si>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</si>
  <si>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</si>
  <si>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</si>
  <si>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</si>
  <si>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</si>
  <si>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</si>
  <si>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</si>
  <si>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</si>
  <si>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</si>
  <si>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</si>
  <si>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</si>
  <si>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</si>
  <si>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</si>
  <si>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</si>
  <si>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</si>
  <si>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</si>
  <si>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</si>
  <si>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</si>
  <si>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</si>
  <si>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</si>
  <si>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</si>
  <si>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</si>
  <si>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</si>
  <si>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</si>
  <si>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</si>
  <si>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</si>
  <si>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</si>
  <si>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</si>
  <si>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</si>
  <si>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</si>
  <si>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</si>
  <si>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</si>
  <si>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</si>
  <si>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</si>
  <si>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</si>
  <si>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</si>
  <si>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</si>
  <si>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</si>
  <si>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</si>
  <si>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</si>
  <si>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</si>
  <si>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</si>
  <si>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</si>
  <si>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</si>
  <si>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</si>
  <si>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</si>
  <si>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</si>
  <si>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</si>
  <si>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</si>
  <si>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</si>
  <si>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</si>
  <si>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</si>
  <si>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</si>
  <si>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</si>
  <si>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</si>
  <si>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</si>
  <si>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</si>
  <si>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</si>
  <si>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</si>
  <si>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</si>
  <si>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</si>
  <si>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</si>
  <si>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</si>
  <si>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</si>
  <si>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</si>
  <si>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</si>
  <si>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</si>
  <si>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</si>
  <si>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</si>
  <si>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</si>
  <si>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</si>
  <si>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</si>
  <si>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</si>
  <si>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</si>
  <si>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</si>
  <si>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</si>
  <si>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</si>
  <si>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</si>
  <si>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</si>
  <si>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</si>
  <si>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</si>
  <si>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</si>
  <si>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</si>
  <si>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</si>
  <si>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</si>
  <si>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</si>
  <si>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</si>
  <si>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</si>
  <si>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</si>
  <si>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</si>
  <si>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</si>
  <si>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</si>
  <si>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</si>
  <si>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</si>
  <si>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</si>
  <si>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</si>
  <si>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</si>
  <si>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</si>
  <si>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</si>
  <si>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</si>
  <si>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</si>
  <si>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</si>
  <si>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</si>
  <si>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</si>
  <si>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</si>
  <si>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</si>
  <si>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</si>
  <si>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</si>
  <si>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</si>
  <si>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</si>
  <si>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</si>
  <si>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</si>
  <si>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</si>
  <si>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</si>
  <si>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</si>
  <si>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</si>
  <si>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</si>
  <si>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</si>
  <si>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</si>
  <si>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</si>
  <si>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</si>
  <si>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</si>
  <si>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</si>
  <si>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</si>
  <si>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</si>
  <si>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</si>
  <si>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</si>
  <si>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</si>
  <si>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</si>
  <si>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</si>
  <si>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</si>
  <si>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</si>
  <si>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</si>
  <si>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</si>
  <si>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</si>
  <si>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</si>
  <si>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</si>
  <si>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</si>
  <si>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</si>
  <si>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</si>
  <si>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</si>
  <si>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</si>
  <si>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</si>
  <si>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</si>
  <si>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</si>
  <si>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</si>
  <si>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</si>
  <si>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</si>
  <si>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</si>
  <si>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</si>
  <si>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</si>
  <si>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</si>
  <si>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</si>
  <si>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</si>
  <si>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</si>
  <si>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</si>
  <si>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</si>
  <si>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</si>
  <si>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</si>
  <si>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</si>
  <si>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</si>
  <si>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</si>
  <si>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</si>
  <si>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</si>
  <si>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</si>
  <si>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</si>
  <si>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</si>
  <si>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</si>
  <si>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</si>
  <si>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</si>
  <si>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</si>
  <si>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</si>
  <si>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</si>
  <si>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</si>
  <si>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</si>
  <si>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</si>
  <si>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</si>
  <si>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</si>
  <si>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</si>
  <si>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</si>
  <si>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</si>
  <si>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</si>
  <si>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</si>
  <si>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</si>
  <si>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</si>
  <si>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</si>
  <si>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</si>
  <si>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</si>
  <si>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</si>
  <si>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</si>
  <si>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</si>
  <si>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</si>
  <si>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</si>
  <si>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</si>
  <si>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</si>
  <si>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</si>
  <si>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</si>
  <si>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</si>
  <si>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</si>
  <si>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</si>
  <si>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</si>
  <si>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</si>
  <si>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</si>
  <si>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</si>
  <si>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</si>
  <si>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</si>
  <si>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</si>
  <si>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</si>
  <si>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</si>
  <si>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</si>
  <si>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</si>
  <si>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</si>
  <si>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</si>
  <si>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</si>
  <si>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</si>
  <si>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</si>
  <si>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</si>
  <si>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</si>
  <si>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</si>
  <si>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</si>
  <si>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</si>
  <si>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</si>
  <si>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</si>
  <si>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</si>
  <si>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</si>
  <si>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</si>
  <si>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</si>
  <si>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</si>
  <si>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</si>
  <si>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</si>
  <si>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</si>
  <si>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</si>
  <si>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</si>
  <si>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</si>
  <si>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</si>
  <si>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</si>
  <si>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</si>
  <si>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</si>
  <si>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</si>
  <si>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</si>
  <si>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</si>
  <si>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</si>
  <si>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</si>
  <si>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</si>
  <si>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</si>
  <si>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</si>
  <si>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</si>
  <si>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</si>
  <si>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</si>
  <si>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</si>
  <si>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</si>
  <si>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</si>
  <si>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</si>
  <si>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</si>
  <si>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</si>
  <si>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</si>
  <si>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</si>
  <si>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</si>
  <si>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</si>
  <si>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</si>
  <si>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</si>
  <si>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</si>
  <si>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</si>
  <si>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</si>
  <si>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</si>
  <si>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</si>
  <si>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</si>
  <si>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</si>
  <si>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</si>
  <si>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</si>
  <si>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</si>
  <si>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</si>
  <si>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</si>
  <si>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</si>
  <si>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</si>
  <si>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</si>
  <si>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</si>
  <si>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</si>
  <si>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</si>
  <si>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</si>
  <si>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</si>
  <si>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</si>
  <si>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</si>
  <si>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</si>
  <si>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</si>
  <si>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</si>
  <si>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</si>
  <si>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</si>
  <si>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</si>
  <si>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</si>
  <si>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</si>
  <si>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</si>
  <si>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</si>
  <si>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</si>
  <si>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</si>
  <si>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</si>
  <si>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</si>
  <si>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</si>
  <si>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</si>
  <si>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</si>
  <si>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</si>
  <si>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</si>
  <si>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</si>
  <si>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</si>
  <si>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</si>
  <si>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</si>
  <si>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</si>
  <si>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</si>
  <si>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</si>
  <si>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</si>
  <si>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</si>
  <si>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</si>
  <si>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</si>
  <si>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</si>
  <si>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</si>
  <si>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</si>
  <si>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</si>
  <si>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</si>
  <si>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</si>
  <si>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</si>
  <si>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</si>
  <si>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</si>
  <si>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</si>
  <si>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</si>
  <si>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</si>
  <si>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</si>
  <si>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</si>
  <si>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</si>
  <si>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</si>
  <si>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</si>
  <si>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</si>
  <si>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</si>
  <si>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</si>
  <si>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</si>
  <si>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</si>
  <si>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</si>
  <si>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</si>
  <si>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</si>
  <si>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</si>
  <si>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</si>
  <si>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</si>
  <si>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</si>
  <si>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</si>
  <si>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</si>
  <si>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</si>
  <si>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</si>
  <si>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</si>
  <si>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</si>
  <si>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</si>
  <si>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</si>
  <si>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</si>
  <si>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</si>
  <si>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</si>
  <si>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</si>
  <si>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</si>
  <si>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</si>
  <si>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</si>
  <si>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</si>
  <si>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</si>
  <si>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</si>
  <si>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</si>
  <si>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</si>
  <si>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</si>
  <si>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</si>
  <si>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</si>
  <si>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</si>
  <si>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</si>
  <si>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</si>
  <si>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</si>
  <si>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</si>
  <si>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</si>
  <si>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</si>
  <si>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</si>
  <si>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</si>
  <si>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</si>
  <si>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</si>
  <si>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</si>
  <si>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</si>
  <si>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</si>
  <si>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</si>
  <si>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</si>
  <si>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</si>
  <si>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</si>
  <si>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</si>
  <si>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</si>
  <si>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</si>
  <si>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</si>
  <si>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</si>
  <si>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</si>
  <si>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</si>
  <si>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</si>
  <si>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</si>
  <si>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</si>
  <si>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</si>
  <si>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</si>
  <si>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</si>
  <si>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</si>
  <si>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</si>
  <si>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</si>
  <si>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</si>
  <si>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</si>
  <si>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</si>
  <si>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</si>
  <si>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</si>
  <si>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</si>
  <si>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</si>
  <si>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</si>
  <si>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</si>
  <si>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</si>
  <si>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</si>
  <si>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</si>
  <si>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</si>
  <si>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</si>
  <si>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</si>
  <si>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</si>
  <si>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</si>
  <si>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</si>
  <si>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</si>
  <si>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</si>
  <si>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</si>
  <si>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</si>
  <si>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</si>
  <si>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</si>
  <si>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</si>
  <si>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</si>
  <si>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</si>
  <si>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</si>
  <si>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</si>
  <si>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</si>
  <si>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</si>
  <si>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</si>
  <si>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</si>
  <si>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</si>
  <si>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</si>
  <si>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</si>
  <si>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</si>
  <si>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</si>
  <si>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</si>
  <si>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</si>
  <si>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</si>
  <si>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</si>
  <si>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</si>
  <si>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</si>
  <si>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</si>
  <si>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</si>
  <si>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</si>
  <si>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</si>
  <si>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</si>
  <si>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</si>
  <si>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</si>
  <si>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</si>
  <si>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</si>
  <si>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</si>
  <si>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</si>
  <si>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</si>
  <si>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</si>
  <si>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</si>
  <si>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</si>
  <si>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</si>
  <si>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</si>
  <si>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</si>
  <si>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</si>
  <si>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</si>
  <si>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</si>
  <si>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</si>
  <si>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</si>
  <si>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</si>
  <si>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</si>
  <si>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</si>
  <si>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</si>
  <si>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</si>
  <si>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</si>
  <si>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</si>
  <si>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</si>
  <si>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</si>
  <si>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</si>
  <si>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</si>
  <si>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</si>
  <si>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</si>
  <si>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</si>
  <si>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</si>
  <si>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</si>
  <si>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</si>
  <si>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</si>
  <si>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</si>
  <si>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</si>
  <si>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</si>
  <si>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</si>
  <si>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</si>
  <si>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</si>
  <si>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</si>
  <si>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</si>
  <si>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</si>
  <si>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</si>
  <si>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</si>
  <si>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</si>
  <si>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</si>
  <si>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</si>
  <si>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</si>
  <si>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</si>
  <si>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</si>
  <si>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</si>
  <si>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</si>
  <si>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</si>
  <si>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</si>
  <si>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</si>
  <si>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</si>
  <si>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</si>
  <si>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</si>
  <si>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</si>
  <si>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</si>
  <si>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</si>
  <si>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</si>
  <si>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</si>
  <si>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</si>
  <si>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</si>
  <si>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</si>
  <si>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</si>
  <si>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</si>
  <si>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</si>
  <si>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</si>
  <si>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</si>
  <si>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</si>
  <si>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</si>
  <si>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</si>
  <si>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</si>
  <si>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</si>
  <si>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</si>
  <si>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</si>
  <si>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</si>
  <si>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</si>
  <si>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</si>
  <si>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</si>
  <si>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</si>
  <si>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</si>
  <si>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</si>
  <si>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</si>
  <si>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</si>
  <si>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</si>
  <si>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</si>
  <si>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</si>
  <si>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</si>
  <si>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</si>
  <si>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</si>
  <si>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</si>
  <si>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</si>
  <si>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</si>
  <si>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</si>
  <si>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</si>
  <si>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</si>
  <si>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</si>
  <si>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</si>
  <si>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</si>
  <si>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</si>
  <si>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</si>
  <si>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</si>
  <si>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</si>
  <si>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</si>
  <si>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</si>
  <si>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</si>
  <si>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</si>
  <si>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</si>
  <si>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</si>
  <si>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</si>
  <si>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</si>
  <si>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</si>
  <si>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</si>
  <si>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</si>
  <si>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</si>
  <si>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</si>
  <si>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</si>
  <si>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</si>
  <si>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</si>
  <si>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</si>
  <si>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</si>
  <si>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</si>
  <si>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</si>
  <si>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</si>
  <si>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</si>
  <si>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</si>
  <si>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</si>
  <si>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</si>
  <si>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</si>
  <si>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</si>
  <si>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</si>
  <si>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</si>
  <si>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</si>
  <si>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</si>
  <si>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</si>
  <si>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</si>
  <si>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</si>
  <si>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</si>
  <si>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</si>
  <si>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</si>
  <si>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</si>
  <si>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</si>
  <si>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</si>
  <si>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</si>
  <si>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</si>
  <si>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</si>
  <si>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</si>
  <si>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</si>
  <si>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</si>
  <si>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</si>
  <si>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</si>
  <si>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</si>
  <si>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</si>
  <si>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</si>
  <si>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</si>
  <si>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</si>
  <si>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</si>
  <si>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</si>
  <si>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</si>
  <si>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</si>
  <si>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</si>
  <si>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</si>
  <si>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</si>
  <si>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</si>
  <si>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</si>
  <si>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</si>
  <si>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</si>
  <si>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</si>
  <si>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</si>
  <si>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</si>
  <si>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</si>
  <si>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</si>
  <si>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</si>
  <si>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</si>
  <si>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</si>
  <si>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</si>
  <si>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</si>
  <si>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</si>
  <si>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</si>
  <si>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</si>
  <si>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</si>
  <si>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</si>
  <si>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</si>
  <si>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</si>
  <si>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</si>
  <si>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</si>
  <si>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</si>
  <si>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</si>
  <si>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</si>
  <si>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</si>
  <si>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</si>
  <si>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</si>
  <si>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</si>
  <si>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</si>
  <si>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</si>
  <si>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</si>
  <si>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</si>
  <si>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</si>
  <si>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</si>
  <si>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</si>
  <si>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</si>
  <si>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</si>
  <si>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</si>
  <si>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</si>
  <si>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</si>
  <si>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</si>
  <si>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</si>
  <si>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</si>
  <si>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</si>
  <si>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</si>
  <si>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</si>
  <si>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</si>
  <si>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</si>
  <si>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</si>
  <si>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</si>
  <si>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</si>
  <si>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</si>
  <si>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</si>
  <si>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</si>
  <si>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</si>
  <si>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</si>
  <si>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</si>
  <si>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</si>
  <si>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</si>
  <si>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</si>
  <si>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</si>
  <si>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</si>
  <si>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</si>
  <si>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</si>
  <si>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</si>
  <si>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</si>
  <si>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</si>
  <si>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</si>
  <si>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</si>
  <si>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</si>
  <si>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</si>
  <si>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</si>
  <si>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</si>
  <si>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</si>
  <si>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</si>
  <si>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</si>
  <si>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</si>
  <si>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</si>
  <si>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</si>
  <si>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</si>
  <si>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</si>
  <si>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</si>
  <si>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</si>
  <si>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</si>
  <si>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</si>
  <si>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</si>
  <si>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</si>
  <si>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</si>
  <si>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</si>
  <si>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</si>
  <si>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</si>
  <si>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</si>
  <si>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</si>
  <si>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</si>
  <si>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</si>
  <si>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</si>
  <si>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</si>
  <si>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</si>
  <si>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</si>
  <si>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</si>
  <si>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</si>
  <si>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</si>
  <si>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</si>
  <si>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</si>
  <si>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</si>
  <si>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</si>
  <si>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</si>
  <si>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</si>
  <si>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</si>
  <si>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</si>
  <si>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</si>
  <si>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</si>
  <si>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</si>
  <si>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</si>
  <si>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</si>
  <si>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</si>
  <si>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</si>
  <si>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</si>
  <si>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</si>
  <si>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</si>
  <si>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</si>
  <si>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</si>
  <si>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</si>
  <si>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</si>
  <si>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</si>
  <si>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</si>
  <si>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</si>
  <si>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</si>
  <si>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</si>
  <si>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</si>
  <si>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</si>
  <si>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</si>
  <si>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</si>
  <si>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</si>
  <si>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</si>
  <si>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</si>
  <si>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</si>
  <si>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</si>
  <si>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</si>
  <si>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</si>
  <si>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</si>
  <si>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</si>
  <si>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</si>
  <si>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</si>
  <si>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</si>
  <si>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</si>
  <si>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</si>
  <si>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</si>
  <si>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</si>
  <si>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</si>
  <si>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</si>
  <si>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</si>
  <si>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</si>
  <si>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</si>
  <si>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</si>
  <si>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</si>
  <si>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</si>
  <si>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</si>
  <si>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</si>
  <si>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</si>
  <si>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</si>
  <si>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</si>
  <si>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</si>
  <si>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</si>
  <si>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</si>
  <si>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</si>
  <si>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</si>
  <si>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</si>
  <si>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</si>
  <si>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</si>
  <si>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</si>
  <si>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</si>
  <si>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</si>
  <si>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</si>
  <si>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</si>
  <si>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</si>
  <si>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</si>
  <si>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</si>
  <si>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</si>
  <si>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</si>
  <si>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</si>
  <si>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</si>
  <si>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</si>
  <si>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</si>
  <si>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</si>
  <si>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</si>
  <si>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</si>
  <si>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</si>
  <si>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</si>
  <si>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</si>
  <si>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</si>
  <si>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</si>
  <si>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</si>
  <si>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</si>
  <si>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</si>
  <si>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</si>
  <si>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</si>
  <si>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</si>
  <si>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</si>
  <si>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</si>
  <si>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</si>
  <si>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</si>
  <si>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</si>
  <si>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</si>
  <si>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</si>
  <si>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</si>
  <si>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</si>
  <si>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</si>
  <si>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</si>
  <si>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</si>
  <si>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</si>
  <si>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</si>
  <si>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</si>
  <si>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</si>
  <si>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</si>
  <si>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</si>
  <si>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</si>
  <si>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</si>
  <si>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</si>
  <si>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</si>
  <si>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</si>
  <si>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</si>
  <si>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</si>
  <si>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</si>
  <si>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</si>
  <si>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</si>
  <si>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</si>
  <si>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</si>
  <si>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</si>
  <si>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</si>
  <si>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</si>
  <si>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</si>
  <si>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</si>
  <si>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</si>
  <si>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</si>
  <si>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</si>
  <si>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</si>
  <si>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</si>
  <si>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</si>
  <si>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</si>
  <si>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</si>
  <si>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</si>
  <si>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</si>
  <si>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</si>
  <si>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</si>
  <si>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</si>
  <si>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</si>
  <si>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</si>
  <si>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</si>
  <si>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</si>
  <si>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</si>
  <si>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</si>
  <si>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</si>
  <si>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</si>
  <si>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</si>
  <si>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</si>
  <si>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</si>
  <si>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</si>
  <si>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</si>
  <si>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</si>
  <si>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</si>
  <si>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</si>
  <si>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</si>
  <si>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</si>
  <si>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</si>
  <si>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</si>
  <si>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</si>
  <si>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</si>
  <si>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</si>
  <si>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</si>
  <si>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</si>
  <si>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</si>
  <si>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</si>
  <si>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</si>
  <si>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</si>
  <si>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</si>
  <si>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</si>
  <si>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</si>
  <si>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</si>
  <si>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</si>
  <si>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</si>
  <si>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</si>
  <si>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</si>
  <si>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</si>
  <si>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</si>
  <si>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</si>
  <si>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</si>
  <si>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</si>
  <si>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</si>
  <si>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</si>
  <si>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</si>
  <si>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</si>
  <si>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</si>
  <si>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</si>
  <si>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</si>
  <si>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</si>
  <si>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</si>
  <si>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</si>
  <si>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</si>
  <si>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</si>
  <si>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</si>
  <si>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</si>
  <si>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</si>
  <si>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</si>
  <si>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</si>
  <si>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</si>
  <si>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</si>
  <si>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</si>
  <si>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</si>
  <si>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</si>
  <si>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</si>
  <si>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</si>
  <si>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</si>
  <si>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</si>
  <si>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</si>
  <si>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</si>
  <si>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</si>
  <si>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</si>
  <si>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</si>
  <si>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</si>
  <si>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</si>
  <si>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</si>
  <si>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</si>
  <si>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</si>
  <si>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</si>
  <si>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</si>
  <si>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</si>
  <si>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</si>
  <si>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</si>
  <si>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</si>
  <si>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</si>
  <si>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</si>
  <si>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</si>
  <si>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</si>
  <si>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</si>
  <si>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</si>
  <si>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</si>
  <si>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</si>
  <si>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</si>
  <si>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</si>
  <si>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</si>
  <si>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</si>
  <si>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</si>
  <si>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</si>
  <si>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</si>
  <si>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</si>
  <si>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</si>
  <si>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</si>
  <si>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</si>
  <si>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</si>
  <si>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</si>
  <si>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</si>
  <si>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</si>
  <si>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</si>
  <si>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</si>
  <si>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</si>
  <si>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</si>
  <si>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</si>
  <si>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</si>
  <si>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</si>
  <si>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</si>
  <si>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</si>
  <si>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COLOMBIANA DE BIENESTAR FAMILIAR</t>
  </si>
  <si>
    <t xml:space="preserve">Prestar el servicio de atención, educación inicial y cuidado a niños y niñas menores de 5 años, o hasta su ingreso de transición, con los lineamientos, manual operativo, las directrices, establecidos por ICBF, en el marco de la política de estado para el desarrollo integral de la primera infancia de “Cero a Siempre”. En el servicio desarrollo infantil en medio familiar </t>
  </si>
  <si>
    <t>Atender la primera infancia en el marco de la estrategia “De Cero a Siempre” específicamente niñ@s menores de 5 años de familias en situación de vulnerabilidad de conformidad con las directrices, lineamientos y parámetros establecidos por el ICBF, así como regular las relaciones entre las partes derivadas de aportes del ICBF, A LA ENTIDAD ADMINISTRADORA DEL SERVICION en la modalidad de hogares comunitarios de bienestar en las siguientes formas de atención: familiares, Múltiples, Grupales, Empresariales; Jardines sociales, y en la modalidad FAMI</t>
  </si>
  <si>
    <t>111</t>
  </si>
  <si>
    <t>186</t>
  </si>
  <si>
    <t>CALLE 7 No.14-42</t>
  </si>
  <si>
    <t>164</t>
  </si>
  <si>
    <t>288</t>
  </si>
  <si>
    <t>145</t>
  </si>
  <si>
    <t>421</t>
  </si>
  <si>
    <t>57</t>
  </si>
  <si>
    <t>94</t>
  </si>
  <si>
    <t>48</t>
  </si>
  <si>
    <t>001</t>
  </si>
  <si>
    <t>ALCALDIA DEL MUNICIPIO DE PUEBLO VIEJO</t>
  </si>
  <si>
    <t>Prestar los servicios de atención a niñas y niños y a mujeres gestantes en el marco de política de estado para el desarrollo integral a la primera infancia "de cero a siempre", de conformidad con las directrices, lineamiento y parámetros establecidod por el ICBF para los servicios: Hogares Comunitarios de Bienestar Familiares, y FAMI.</t>
  </si>
  <si>
    <t>Brindar atención a la primera infancia, niños y niñas menores de cinco años de familias con vulnerabilidad económica, social, cultural, nutricional y psicoafectiva a través de los hogares comunitarios de bienestar modalidad 0-5 años, en las siguientes forma de atención: tradicional familiar medio tiempo, medio tiempo desplazado prioritariamente en situación de desplazamiento y en la modalidad FAMI, apoyar a la familias en desarrollo conmujeres gestantes, madres lactantes y niños y niñas menores de dos años que se encuentren en vulnerabilidad psicoafectiva, nutricional, económica y social. Para atender 1.201 cupos.</t>
  </si>
  <si>
    <t>0</t>
  </si>
  <si>
    <t>Calle 12 No.11-32 local 4</t>
  </si>
  <si>
    <t>fundalians186@hotmail.com</t>
  </si>
  <si>
    <t>VIVIANA INES MEDINA SIMANCA</t>
  </si>
  <si>
    <t>2021-47-10001230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</si>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</sst>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31" zoomScale="60" zoomScaleNormal="60" zoomScaleSheetLayoutView="40" zoomScalePageLayoutView="40" workbookViewId="0">
      <selection activeCell="D35" sqref="D35"/>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6" t="s">
        <v>2654</v>
      </c>
      <c r="D2" s="217"/>
      <c r="E2" s="217"/>
      <c r="F2" s="217"/>
      <c r="G2" s="217"/>
      <c r="H2" s="217"/>
      <c r="I2" s="217"/>
      <c r="J2" s="217"/>
      <c r="K2" s="217"/>
      <c r="L2" s="237" t="s">
        <v>2640</v>
      </c>
      <c r="M2" s="237"/>
      <c r="N2" s="242" t="s">
        <v>2641</v>
      </c>
      <c r="O2" s="243"/>
    </row>
    <row r="3" spans="1:20" ht="33" customHeight="1" x14ac:dyDescent="0.3">
      <c r="A3" s="9"/>
      <c r="B3" s="8"/>
      <c r="C3" s="218"/>
      <c r="D3" s="219"/>
      <c r="E3" s="219"/>
      <c r="F3" s="219"/>
      <c r="G3" s="219"/>
      <c r="H3" s="219"/>
      <c r="I3" s="219"/>
      <c r="J3" s="219"/>
      <c r="K3" s="219"/>
      <c r="L3" s="244" t="s">
        <v>1</v>
      </c>
      <c r="M3" s="244"/>
      <c r="N3" s="244" t="s">
        <v>2642</v>
      </c>
      <c r="O3" s="246"/>
    </row>
    <row r="4" spans="1:20" ht="24.75" customHeight="1" thickBot="1" x14ac:dyDescent="0.35">
      <c r="A4" s="10"/>
      <c r="B4" s="12"/>
      <c r="C4" s="220"/>
      <c r="D4" s="221"/>
      <c r="E4" s="221"/>
      <c r="F4" s="221"/>
      <c r="G4" s="221"/>
      <c r="H4" s="221"/>
      <c r="I4" s="221"/>
      <c r="J4" s="221"/>
      <c r="K4" s="221"/>
      <c r="L4" s="247" t="s">
        <v>0</v>
      </c>
      <c r="M4" s="247"/>
      <c r="N4" s="247"/>
      <c r="O4" s="24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5">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5">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3" t="s">
        <v>2697</v>
      </c>
      <c r="D15" s="35"/>
      <c r="E15" s="35"/>
      <c r="F15" s="5"/>
      <c r="G15" s="32" t="s">
        <v>1168</v>
      </c>
      <c r="H15" s="103" t="s">
        <v>711</v>
      </c>
      <c r="I15" s="32" t="s">
        <v>2624</v>
      </c>
      <c r="J15" s="108" t="s">
        <v>2626</v>
      </c>
      <c r="L15" s="222" t="s">
        <v>8</v>
      </c>
      <c r="M15" s="222"/>
      <c r="N15" s="125"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2" t="s">
        <v>21</v>
      </c>
      <c r="B17" s="203"/>
      <c r="C17" s="203"/>
      <c r="D17" s="203"/>
      <c r="E17" s="203"/>
      <c r="F17" s="203"/>
      <c r="G17" s="203"/>
      <c r="H17" s="202" t="s">
        <v>12</v>
      </c>
      <c r="I17" s="203"/>
      <c r="J17" s="203"/>
      <c r="K17" s="203"/>
      <c r="L17" s="203"/>
      <c r="M17" s="203"/>
      <c r="N17" s="203"/>
      <c r="O17" s="204"/>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3">
      <c r="A20" s="9"/>
      <c r="B20" s="109">
        <v>900189051</v>
      </c>
      <c r="C20" s="5"/>
      <c r="D20" s="73"/>
      <c r="E20" s="5"/>
      <c r="F20" s="5"/>
      <c r="G20" s="5"/>
      <c r="H20" s="241"/>
      <c r="I20" s="146" t="s">
        <v>711</v>
      </c>
      <c r="J20" s="147" t="s">
        <v>730</v>
      </c>
      <c r="K20" s="148">
        <v>3393871500</v>
      </c>
      <c r="L20" s="149">
        <v>44197</v>
      </c>
      <c r="M20" s="149">
        <v>44561</v>
      </c>
      <c r="N20" s="132">
        <f>+(M20-L20)/30</f>
        <v>12.133333333333333</v>
      </c>
      <c r="O20" s="135"/>
      <c r="U20" s="131"/>
      <c r="V20" s="105">
        <f ca="1">NOW()</f>
        <v>44194.656106944443</v>
      </c>
      <c r="W20" s="105">
        <f ca="1">NOW()</f>
        <v>44194.656106944443</v>
      </c>
    </row>
    <row r="21" spans="1:23" ht="30" customHeight="1" outlineLevel="1" x14ac:dyDescent="0.3">
      <c r="A21" s="9"/>
      <c r="B21" s="71"/>
      <c r="C21" s="5"/>
      <c r="D21" s="5"/>
      <c r="E21" s="5"/>
      <c r="F21" s="5"/>
      <c r="G21" s="5"/>
      <c r="H21" s="70"/>
      <c r="I21" s="146"/>
      <c r="J21" s="147"/>
      <c r="K21" s="148"/>
      <c r="L21" s="149"/>
      <c r="M21" s="149"/>
      <c r="N21" s="132">
        <f t="shared" ref="N21:N35" si="0">+(M21-L21)/30</f>
        <v>0</v>
      </c>
      <c r="O21" s="136"/>
    </row>
    <row r="22" spans="1:23" ht="30" customHeight="1" outlineLevel="1" x14ac:dyDescent="0.3">
      <c r="A22" s="9"/>
      <c r="B22" s="71"/>
      <c r="C22" s="5"/>
      <c r="D22" s="5"/>
      <c r="E22" s="5"/>
      <c r="F22" s="5"/>
      <c r="G22" s="5"/>
      <c r="H22" s="70"/>
      <c r="I22" s="146"/>
      <c r="J22" s="147"/>
      <c r="K22" s="148"/>
      <c r="L22" s="149"/>
      <c r="M22" s="149"/>
      <c r="N22" s="133">
        <f t="shared" ref="N22:N33" si="1">+(M22-L22)/30</f>
        <v>0</v>
      </c>
      <c r="O22" s="136"/>
    </row>
    <row r="23" spans="1:23" ht="30" customHeight="1" outlineLevel="1" x14ac:dyDescent="0.3">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3">
      <c r="A24" s="9"/>
      <c r="B24" s="101"/>
      <c r="C24" s="21"/>
      <c r="D24" s="21"/>
      <c r="E24" s="21"/>
      <c r="F24" s="5"/>
      <c r="G24" s="5"/>
      <c r="H24" s="70"/>
      <c r="I24" s="146"/>
      <c r="J24" s="147"/>
      <c r="K24" s="148"/>
      <c r="L24" s="149"/>
      <c r="M24" s="149"/>
      <c r="N24" s="133">
        <f t="shared" si="1"/>
        <v>0</v>
      </c>
      <c r="O24" s="136"/>
    </row>
    <row r="25" spans="1:23" ht="30" customHeight="1" outlineLevel="1" x14ac:dyDescent="0.3">
      <c r="A25" s="9"/>
      <c r="B25" s="101"/>
      <c r="C25" s="21"/>
      <c r="D25" s="21"/>
      <c r="E25" s="21"/>
      <c r="F25" s="5"/>
      <c r="G25" s="5"/>
      <c r="H25" s="70"/>
      <c r="I25" s="146"/>
      <c r="J25" s="147"/>
      <c r="K25" s="148"/>
      <c r="L25" s="149"/>
      <c r="M25" s="149"/>
      <c r="N25" s="133">
        <f t="shared" si="1"/>
        <v>0</v>
      </c>
      <c r="O25" s="136"/>
    </row>
    <row r="26" spans="1:23" ht="30" customHeight="1" outlineLevel="1" x14ac:dyDescent="0.3">
      <c r="A26" s="9"/>
      <c r="B26" s="101"/>
      <c r="C26" s="21"/>
      <c r="D26" s="21"/>
      <c r="E26" s="21"/>
      <c r="F26" s="5"/>
      <c r="G26" s="5"/>
      <c r="H26" s="70"/>
      <c r="I26" s="146"/>
      <c r="J26" s="147"/>
      <c r="K26" s="148"/>
      <c r="L26" s="149"/>
      <c r="M26" s="149"/>
      <c r="N26" s="133">
        <f t="shared" si="1"/>
        <v>0</v>
      </c>
      <c r="O26" s="136"/>
    </row>
    <row r="27" spans="1:23" ht="30" customHeight="1" outlineLevel="1" x14ac:dyDescent="0.3">
      <c r="A27" s="9"/>
      <c r="B27" s="101"/>
      <c r="C27" s="21"/>
      <c r="D27" s="21"/>
      <c r="E27" s="21"/>
      <c r="F27" s="5"/>
      <c r="G27" s="5"/>
      <c r="H27" s="70"/>
      <c r="I27" s="146"/>
      <c r="J27" s="147"/>
      <c r="K27" s="148"/>
      <c r="L27" s="149"/>
      <c r="M27" s="149"/>
      <c r="N27" s="133">
        <f t="shared" si="1"/>
        <v>0</v>
      </c>
      <c r="O27" s="136"/>
    </row>
    <row r="28" spans="1:23" ht="30" customHeight="1" outlineLevel="1" x14ac:dyDescent="0.3">
      <c r="A28" s="9"/>
      <c r="B28" s="101"/>
      <c r="C28" s="21"/>
      <c r="D28" s="21"/>
      <c r="E28" s="21"/>
      <c r="F28" s="5"/>
      <c r="G28" s="5"/>
      <c r="H28" s="70"/>
      <c r="I28" s="146"/>
      <c r="J28" s="147"/>
      <c r="K28" s="148"/>
      <c r="L28" s="149"/>
      <c r="M28" s="149"/>
      <c r="N28" s="133">
        <f t="shared" si="1"/>
        <v>0</v>
      </c>
      <c r="O28" s="136"/>
    </row>
    <row r="29" spans="1:23" ht="30" customHeight="1" outlineLevel="1" x14ac:dyDescent="0.3">
      <c r="A29" s="9"/>
      <c r="B29" s="71"/>
      <c r="C29" s="5"/>
      <c r="D29" s="5"/>
      <c r="E29" s="5"/>
      <c r="F29" s="5"/>
      <c r="G29" s="5"/>
      <c r="H29" s="70"/>
      <c r="I29" s="146"/>
      <c r="J29" s="147"/>
      <c r="K29" s="148"/>
      <c r="L29" s="149"/>
      <c r="M29" s="149"/>
      <c r="N29" s="133">
        <f t="shared" si="1"/>
        <v>0</v>
      </c>
      <c r="O29" s="136"/>
    </row>
    <row r="30" spans="1:23" ht="30" customHeight="1" outlineLevel="1" x14ac:dyDescent="0.3">
      <c r="A30" s="9"/>
      <c r="B30" s="71"/>
      <c r="C30" s="5"/>
      <c r="D30" s="5"/>
      <c r="E30" s="5"/>
      <c r="F30" s="5"/>
      <c r="G30" s="5"/>
      <c r="H30" s="70"/>
      <c r="I30" s="146"/>
      <c r="J30" s="147"/>
      <c r="K30" s="148"/>
      <c r="L30" s="149"/>
      <c r="M30" s="149"/>
      <c r="N30" s="133">
        <f t="shared" si="1"/>
        <v>0</v>
      </c>
      <c r="O30" s="136"/>
    </row>
    <row r="31" spans="1:23" ht="30" customHeight="1" outlineLevel="1" x14ac:dyDescent="0.3">
      <c r="A31" s="9"/>
      <c r="B31" s="71"/>
      <c r="C31" s="5"/>
      <c r="D31" s="5"/>
      <c r="E31" s="5"/>
      <c r="F31" s="5"/>
      <c r="G31" s="5"/>
      <c r="H31" s="70"/>
      <c r="I31" s="146"/>
      <c r="J31" s="147"/>
      <c r="K31" s="148"/>
      <c r="L31" s="149"/>
      <c r="M31" s="149"/>
      <c r="N31" s="133">
        <f t="shared" si="1"/>
        <v>0</v>
      </c>
      <c r="O31" s="136"/>
    </row>
    <row r="32" spans="1:23" ht="30" customHeight="1" outlineLevel="1" x14ac:dyDescent="0.3">
      <c r="A32" s="9"/>
      <c r="B32" s="71"/>
      <c r="C32" s="5"/>
      <c r="D32" s="5"/>
      <c r="E32" s="5"/>
      <c r="F32" s="5"/>
      <c r="G32" s="5"/>
      <c r="H32" s="70"/>
      <c r="I32" s="146"/>
      <c r="J32" s="147"/>
      <c r="K32" s="148"/>
      <c r="L32" s="149"/>
      <c r="M32" s="149"/>
      <c r="N32" s="133">
        <f t="shared" si="1"/>
        <v>0</v>
      </c>
      <c r="O32" s="136"/>
    </row>
    <row r="33" spans="1:16" ht="30" customHeight="1" outlineLevel="1" x14ac:dyDescent="0.3">
      <c r="A33" s="9"/>
      <c r="B33" s="71"/>
      <c r="C33" s="5"/>
      <c r="D33" s="5"/>
      <c r="E33" s="5"/>
      <c r="F33" s="5"/>
      <c r="G33" s="5"/>
      <c r="H33" s="70"/>
      <c r="I33" s="146"/>
      <c r="J33" s="147"/>
      <c r="K33" s="148"/>
      <c r="L33" s="149"/>
      <c r="M33" s="149"/>
      <c r="N33" s="133">
        <f t="shared" si="1"/>
        <v>0</v>
      </c>
      <c r="O33" s="136"/>
    </row>
    <row r="34" spans="1:16" ht="30" customHeight="1" outlineLevel="1" x14ac:dyDescent="0.3">
      <c r="A34" s="9"/>
      <c r="B34" s="71"/>
      <c r="C34" s="5"/>
      <c r="D34" s="5"/>
      <c r="E34" s="5"/>
      <c r="F34" s="5"/>
      <c r="G34" s="5"/>
      <c r="H34" s="70"/>
      <c r="I34" s="146"/>
      <c r="J34" s="147"/>
      <c r="K34" s="148"/>
      <c r="L34" s="149"/>
      <c r="M34" s="149"/>
      <c r="N34" s="133">
        <f t="shared" si="0"/>
        <v>0</v>
      </c>
      <c r="O34" s="136"/>
    </row>
    <row r="35" spans="1:16" ht="30" customHeight="1" outlineLevel="1" x14ac:dyDescent="0.3">
      <c r="A35" s="9"/>
      <c r="B35" s="71"/>
      <c r="C35" s="5"/>
      <c r="D35" s="5"/>
      <c r="E35" s="5"/>
      <c r="F35" s="5"/>
      <c r="G35" s="5"/>
      <c r="H35" s="70"/>
      <c r="I35" s="146"/>
      <c r="J35" s="147"/>
      <c r="K35" s="148"/>
      <c r="L35" s="149"/>
      <c r="M35" s="149"/>
      <c r="N35" s="133">
        <f t="shared" si="0"/>
        <v>0</v>
      </c>
      <c r="O35" s="136"/>
    </row>
    <row r="36" spans="1:16" x14ac:dyDescent="0.3">
      <c r="A36" s="9"/>
      <c r="B36" s="5"/>
      <c r="C36" s="5"/>
      <c r="D36" s="5"/>
      <c r="E36" s="5"/>
      <c r="F36" s="5"/>
      <c r="G36" s="5"/>
      <c r="H36" s="9"/>
      <c r="I36" s="5"/>
      <c r="J36" s="5"/>
      <c r="K36" s="5"/>
      <c r="L36" s="5"/>
      <c r="M36" s="5"/>
      <c r="N36" s="5"/>
      <c r="O36" s="8"/>
    </row>
    <row r="37" spans="1:16" x14ac:dyDescent="0.3">
      <c r="A37" s="9"/>
      <c r="B37" s="209" t="s">
        <v>2</v>
      </c>
      <c r="C37" s="209"/>
      <c r="D37" s="209"/>
      <c r="E37" s="209"/>
      <c r="F37" s="209"/>
      <c r="G37" s="5"/>
      <c r="H37" s="126"/>
      <c r="I37" s="127"/>
      <c r="J37" s="127"/>
      <c r="K37" s="127"/>
      <c r="L37" s="127"/>
      <c r="M37" s="127"/>
      <c r="N37" s="127"/>
      <c r="O37" s="128"/>
    </row>
    <row r="38" spans="1:16" ht="21" customHeight="1" x14ac:dyDescent="0.3">
      <c r="A38" s="9"/>
      <c r="B38" s="236" t="str">
        <f>VLOOKUP(B20,EAS!A2:B1439,2,0)</f>
        <v>FUNDACION ALIANZA PARA EL BIEN SOCIAL</v>
      </c>
      <c r="C38" s="236"/>
      <c r="D38" s="236"/>
      <c r="E38" s="236"/>
      <c r="F38" s="236"/>
      <c r="G38" s="5"/>
      <c r="H38" s="129"/>
      <c r="I38" s="245" t="s">
        <v>7</v>
      </c>
      <c r="J38" s="245"/>
      <c r="K38" s="245"/>
      <c r="L38" s="245"/>
      <c r="M38" s="245"/>
      <c r="N38" s="245"/>
      <c r="O38" s="130"/>
    </row>
    <row r="39" spans="1:16" ht="42.9" customHeight="1" thickBot="1" x14ac:dyDescent="0.35">
      <c r="A39" s="10"/>
      <c r="B39" s="11"/>
      <c r="C39" s="11"/>
      <c r="D39" s="11"/>
      <c r="E39" s="11"/>
      <c r="F39" s="11"/>
      <c r="G39" s="11"/>
      <c r="H39" s="10"/>
      <c r="I39" s="231" t="s">
        <v>2698</v>
      </c>
      <c r="J39" s="231"/>
      <c r="K39" s="231"/>
      <c r="L39" s="231"/>
      <c r="M39" s="231"/>
      <c r="N39" s="231"/>
      <c r="O39" s="12"/>
    </row>
    <row r="40" spans="1:16" ht="15" thickBot="1" x14ac:dyDescent="0.35"/>
    <row r="41" spans="1:16" s="19" customFormat="1" ht="31.5" customHeight="1" thickBot="1" x14ac:dyDescent="0.35">
      <c r="A41" s="202" t="s">
        <v>3</v>
      </c>
      <c r="B41" s="203"/>
      <c r="C41" s="203"/>
      <c r="D41" s="203"/>
      <c r="E41" s="203"/>
      <c r="F41" s="203"/>
      <c r="G41" s="203"/>
      <c r="H41" s="203"/>
      <c r="I41" s="203"/>
      <c r="J41" s="203"/>
      <c r="K41" s="203"/>
      <c r="L41" s="203"/>
      <c r="M41" s="203"/>
      <c r="N41" s="203"/>
      <c r="O41" s="204"/>
      <c r="P41" s="76"/>
    </row>
    <row r="42" spans="1:16" ht="8.25" customHeight="1" thickBot="1" x14ac:dyDescent="0.35"/>
    <row r="43" spans="1:16" s="19" customFormat="1" ht="31.5" customHeight="1" thickBot="1" x14ac:dyDescent="0.35">
      <c r="A43" s="180" t="s">
        <v>4</v>
      </c>
      <c r="B43" s="181"/>
      <c r="C43" s="181"/>
      <c r="D43" s="181"/>
      <c r="E43" s="181"/>
      <c r="F43" s="181"/>
      <c r="G43" s="181"/>
      <c r="H43" s="181"/>
      <c r="I43" s="181"/>
      <c r="J43" s="181"/>
      <c r="K43" s="181"/>
      <c r="L43" s="181"/>
      <c r="M43" s="181"/>
      <c r="N43" s="181"/>
      <c r="O43" s="182"/>
      <c r="P43" s="76"/>
    </row>
    <row r="44" spans="1:16" ht="15" customHeight="1" x14ac:dyDescent="0.3">
      <c r="A44" s="183" t="s">
        <v>2655</v>
      </c>
      <c r="B44" s="184"/>
      <c r="C44" s="184"/>
      <c r="D44" s="184"/>
      <c r="E44" s="184"/>
      <c r="F44" s="184"/>
      <c r="G44" s="184"/>
      <c r="H44" s="184"/>
      <c r="I44" s="184"/>
      <c r="J44" s="184"/>
      <c r="K44" s="184"/>
      <c r="L44" s="184"/>
      <c r="M44" s="184"/>
      <c r="N44" s="184"/>
      <c r="O44" s="185"/>
    </row>
    <row r="45" spans="1:16" x14ac:dyDescent="0.3">
      <c r="A45" s="186"/>
      <c r="B45" s="187"/>
      <c r="C45" s="187"/>
      <c r="D45" s="187"/>
      <c r="E45" s="187"/>
      <c r="F45" s="187"/>
      <c r="G45" s="187"/>
      <c r="H45" s="187"/>
      <c r="I45" s="187"/>
      <c r="J45" s="187"/>
      <c r="K45" s="187"/>
      <c r="L45" s="187"/>
      <c r="M45" s="187"/>
      <c r="N45" s="187"/>
      <c r="O45" s="188"/>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0">
        <v>1</v>
      </c>
      <c r="B48" s="111" t="s">
        <v>2676</v>
      </c>
      <c r="C48" s="112" t="s">
        <v>31</v>
      </c>
      <c r="D48" s="110" t="s">
        <v>2683</v>
      </c>
      <c r="E48" s="142">
        <v>43450</v>
      </c>
      <c r="F48" s="142">
        <v>43921</v>
      </c>
      <c r="G48" s="157">
        <f>IF(AND(E48&lt;&gt;"",F48&lt;&gt;""),((F48-E48)/30),"")</f>
        <v>15.7</v>
      </c>
      <c r="H48" s="117" t="s">
        <v>2691</v>
      </c>
      <c r="I48" s="113" t="s">
        <v>711</v>
      </c>
      <c r="J48" s="113" t="s">
        <v>719</v>
      </c>
      <c r="K48" s="121">
        <v>2698912561</v>
      </c>
      <c r="L48" s="114" t="s">
        <v>1148</v>
      </c>
      <c r="M48" s="115">
        <v>1</v>
      </c>
      <c r="N48" s="114" t="s">
        <v>27</v>
      </c>
      <c r="O48" s="114" t="s">
        <v>1148</v>
      </c>
      <c r="P48" s="78"/>
    </row>
    <row r="49" spans="1:16" s="6" customFormat="1" ht="24.75" customHeight="1" x14ac:dyDescent="0.3">
      <c r="A49" s="140">
        <v>2</v>
      </c>
      <c r="B49" s="120" t="s">
        <v>2676</v>
      </c>
      <c r="C49" s="122" t="s">
        <v>31</v>
      </c>
      <c r="D49" s="119" t="s">
        <v>2684</v>
      </c>
      <c r="E49" s="142">
        <v>43313</v>
      </c>
      <c r="F49" s="142">
        <v>43450</v>
      </c>
      <c r="G49" s="157">
        <f t="shared" ref="G49:G50" si="2">IF(AND(E49&lt;&gt;"",F49&lt;&gt;""),((F49-E49)/30),"")</f>
        <v>4.5666666666666664</v>
      </c>
      <c r="H49" s="117" t="s">
        <v>2691</v>
      </c>
      <c r="I49" s="119" t="s">
        <v>711</v>
      </c>
      <c r="J49" s="119" t="s">
        <v>719</v>
      </c>
      <c r="K49" s="121">
        <v>1122303750</v>
      </c>
      <c r="L49" s="122" t="s">
        <v>1148</v>
      </c>
      <c r="M49" s="115">
        <v>1</v>
      </c>
      <c r="N49" s="122" t="s">
        <v>27</v>
      </c>
      <c r="O49" s="122" t="s">
        <v>1148</v>
      </c>
      <c r="P49" s="78"/>
    </row>
    <row r="50" spans="1:16" s="6" customFormat="1" ht="24.75" customHeight="1" x14ac:dyDescent="0.3">
      <c r="A50" s="140">
        <v>3</v>
      </c>
      <c r="B50" s="120" t="s">
        <v>2676</v>
      </c>
      <c r="C50" s="122" t="s">
        <v>31</v>
      </c>
      <c r="D50" s="119" t="s">
        <v>2680</v>
      </c>
      <c r="E50" s="142">
        <v>42901</v>
      </c>
      <c r="F50" s="142">
        <v>43084</v>
      </c>
      <c r="G50" s="157">
        <f t="shared" si="2"/>
        <v>6.1</v>
      </c>
      <c r="H50" s="120" t="s">
        <v>2677</v>
      </c>
      <c r="I50" s="119" t="s">
        <v>711</v>
      </c>
      <c r="J50" s="119" t="s">
        <v>730</v>
      </c>
      <c r="K50" s="121">
        <v>736298311</v>
      </c>
      <c r="L50" s="122" t="s">
        <v>1148</v>
      </c>
      <c r="M50" s="115">
        <v>1</v>
      </c>
      <c r="N50" s="122" t="s">
        <v>27</v>
      </c>
      <c r="O50" s="122" t="s">
        <v>1148</v>
      </c>
      <c r="P50" s="78"/>
    </row>
    <row r="51" spans="1:16" s="6" customFormat="1" ht="24.75" customHeight="1" outlineLevel="1" x14ac:dyDescent="0.3">
      <c r="A51" s="140">
        <v>4</v>
      </c>
      <c r="B51" s="120" t="s">
        <v>2676</v>
      </c>
      <c r="C51" s="122" t="s">
        <v>31</v>
      </c>
      <c r="D51" s="119" t="s">
        <v>2685</v>
      </c>
      <c r="E51" s="142">
        <v>42675</v>
      </c>
      <c r="F51" s="142">
        <v>43312</v>
      </c>
      <c r="G51" s="157">
        <f t="shared" ref="G51:G107" si="3">IF(AND(E51&lt;&gt;"",F51&lt;&gt;""),((F51-E51)/30),"")</f>
        <v>21.233333333333334</v>
      </c>
      <c r="H51" s="117" t="s">
        <v>2678</v>
      </c>
      <c r="I51" s="119" t="s">
        <v>711</v>
      </c>
      <c r="J51" s="119" t="s">
        <v>719</v>
      </c>
      <c r="K51" s="121">
        <v>3307936783</v>
      </c>
      <c r="L51" s="122" t="s">
        <v>1148</v>
      </c>
      <c r="M51" s="115">
        <v>1</v>
      </c>
      <c r="N51" s="122" t="s">
        <v>27</v>
      </c>
      <c r="O51" s="122" t="s">
        <v>1148</v>
      </c>
      <c r="P51" s="78"/>
    </row>
    <row r="52" spans="1:16" s="7" customFormat="1" ht="24.75" customHeight="1" outlineLevel="1" x14ac:dyDescent="0.3">
      <c r="A52" s="141">
        <v>5</v>
      </c>
      <c r="B52" s="120" t="s">
        <v>2676</v>
      </c>
      <c r="C52" s="122" t="s">
        <v>31</v>
      </c>
      <c r="D52" s="119" t="s">
        <v>2685</v>
      </c>
      <c r="E52" s="142">
        <v>42675</v>
      </c>
      <c r="F52" s="142">
        <v>43312</v>
      </c>
      <c r="G52" s="157">
        <f t="shared" si="3"/>
        <v>21.233333333333334</v>
      </c>
      <c r="H52" s="117" t="s">
        <v>2678</v>
      </c>
      <c r="I52" s="119" t="s">
        <v>711</v>
      </c>
      <c r="J52" s="119" t="s">
        <v>730</v>
      </c>
      <c r="K52" s="121">
        <v>3307936783</v>
      </c>
      <c r="L52" s="122" t="s">
        <v>1148</v>
      </c>
      <c r="M52" s="115">
        <v>1</v>
      </c>
      <c r="N52" s="122" t="s">
        <v>27</v>
      </c>
      <c r="O52" s="122" t="s">
        <v>1148</v>
      </c>
      <c r="P52" s="79"/>
    </row>
    <row r="53" spans="1:16" s="7" customFormat="1" ht="24.75" customHeight="1" outlineLevel="1" x14ac:dyDescent="0.3">
      <c r="A53" s="141">
        <v>6</v>
      </c>
      <c r="B53" s="120" t="s">
        <v>2676</v>
      </c>
      <c r="C53" s="122" t="s">
        <v>31</v>
      </c>
      <c r="D53" s="119" t="s">
        <v>2686</v>
      </c>
      <c r="E53" s="142">
        <v>42037</v>
      </c>
      <c r="F53" s="142">
        <v>42369</v>
      </c>
      <c r="G53" s="157">
        <f t="shared" si="3"/>
        <v>11.066666666666666</v>
      </c>
      <c r="H53" s="117" t="s">
        <v>2678</v>
      </c>
      <c r="I53" s="119" t="s">
        <v>711</v>
      </c>
      <c r="J53" s="119" t="s">
        <v>719</v>
      </c>
      <c r="K53" s="121">
        <v>1274006498</v>
      </c>
      <c r="L53" s="122" t="s">
        <v>1148</v>
      </c>
      <c r="M53" s="115">
        <v>1</v>
      </c>
      <c r="N53" s="122" t="s">
        <v>27</v>
      </c>
      <c r="O53" s="122" t="s">
        <v>1148</v>
      </c>
      <c r="P53" s="79"/>
    </row>
    <row r="54" spans="1:16" s="7" customFormat="1" ht="24.75" customHeight="1" outlineLevel="1" x14ac:dyDescent="0.3">
      <c r="A54" s="141">
        <v>7</v>
      </c>
      <c r="B54" s="120" t="s">
        <v>2676</v>
      </c>
      <c r="C54" s="122" t="s">
        <v>31</v>
      </c>
      <c r="D54" s="119" t="s">
        <v>2687</v>
      </c>
      <c r="E54" s="142">
        <v>41660</v>
      </c>
      <c r="F54" s="142">
        <v>41912</v>
      </c>
      <c r="G54" s="157">
        <f t="shared" si="3"/>
        <v>8.4</v>
      </c>
      <c r="H54" s="117" t="s">
        <v>2678</v>
      </c>
      <c r="I54" s="119" t="s">
        <v>711</v>
      </c>
      <c r="J54" s="119" t="s">
        <v>719</v>
      </c>
      <c r="K54" s="121">
        <v>1023040616</v>
      </c>
      <c r="L54" s="122" t="s">
        <v>1148</v>
      </c>
      <c r="M54" s="115">
        <v>1</v>
      </c>
      <c r="N54" s="122" t="s">
        <v>27</v>
      </c>
      <c r="O54" s="122" t="s">
        <v>26</v>
      </c>
      <c r="P54" s="79"/>
    </row>
    <row r="55" spans="1:16" s="7" customFormat="1" ht="24.75" customHeight="1" outlineLevel="1" x14ac:dyDescent="0.3">
      <c r="A55" s="141">
        <v>8</v>
      </c>
      <c r="B55" s="120" t="s">
        <v>2676</v>
      </c>
      <c r="C55" s="122" t="s">
        <v>31</v>
      </c>
      <c r="D55" s="119" t="s">
        <v>2688</v>
      </c>
      <c r="E55" s="142">
        <v>41302</v>
      </c>
      <c r="F55" s="142">
        <v>41639</v>
      </c>
      <c r="G55" s="157">
        <f t="shared" si="3"/>
        <v>11.233333333333333</v>
      </c>
      <c r="H55" s="117" t="s">
        <v>2678</v>
      </c>
      <c r="I55" s="119" t="s">
        <v>711</v>
      </c>
      <c r="J55" s="119" t="s">
        <v>719</v>
      </c>
      <c r="K55" s="121">
        <v>1084001496</v>
      </c>
      <c r="L55" s="122" t="s">
        <v>1148</v>
      </c>
      <c r="M55" s="115">
        <v>1</v>
      </c>
      <c r="N55" s="122" t="s">
        <v>27</v>
      </c>
      <c r="O55" s="122" t="s">
        <v>26</v>
      </c>
      <c r="P55" s="79"/>
    </row>
    <row r="56" spans="1:16" s="7" customFormat="1" ht="24.75" customHeight="1" outlineLevel="1" x14ac:dyDescent="0.3">
      <c r="A56" s="141">
        <v>9</v>
      </c>
      <c r="B56" s="120" t="s">
        <v>2676</v>
      </c>
      <c r="C56" s="122" t="s">
        <v>31</v>
      </c>
      <c r="D56" s="119" t="s">
        <v>2679</v>
      </c>
      <c r="E56" s="142">
        <v>40921</v>
      </c>
      <c r="F56" s="142">
        <v>41274</v>
      </c>
      <c r="G56" s="157">
        <f t="shared" si="3"/>
        <v>11.766666666666667</v>
      </c>
      <c r="H56" s="120" t="s">
        <v>2692</v>
      </c>
      <c r="I56" s="119" t="s">
        <v>711</v>
      </c>
      <c r="J56" s="119" t="s">
        <v>719</v>
      </c>
      <c r="K56" s="116">
        <v>789629569</v>
      </c>
      <c r="L56" s="122" t="s">
        <v>1148</v>
      </c>
      <c r="M56" s="115">
        <v>1</v>
      </c>
      <c r="N56" s="122" t="s">
        <v>27</v>
      </c>
      <c r="O56" s="122" t="s">
        <v>26</v>
      </c>
      <c r="P56" s="79"/>
    </row>
    <row r="57" spans="1:16" s="7" customFormat="1" ht="24.75" customHeight="1" outlineLevel="1" x14ac:dyDescent="0.3">
      <c r="A57" s="141">
        <v>10</v>
      </c>
      <c r="B57" s="120" t="s">
        <v>2676</v>
      </c>
      <c r="C57" s="122" t="s">
        <v>31</v>
      </c>
      <c r="D57" s="119" t="s">
        <v>2682</v>
      </c>
      <c r="E57" s="142">
        <v>40557</v>
      </c>
      <c r="F57" s="142">
        <v>40908</v>
      </c>
      <c r="G57" s="157">
        <f t="shared" si="3"/>
        <v>11.7</v>
      </c>
      <c r="H57" s="120" t="s">
        <v>2692</v>
      </c>
      <c r="I57" s="119" t="s">
        <v>711</v>
      </c>
      <c r="J57" s="119" t="s">
        <v>719</v>
      </c>
      <c r="K57" s="116">
        <v>1431288000</v>
      </c>
      <c r="L57" s="122" t="s">
        <v>1148</v>
      </c>
      <c r="M57" s="115">
        <v>1</v>
      </c>
      <c r="N57" s="122" t="s">
        <v>27</v>
      </c>
      <c r="O57" s="122" t="s">
        <v>26</v>
      </c>
      <c r="P57" s="79"/>
    </row>
    <row r="58" spans="1:16" s="7" customFormat="1" ht="24.75" customHeight="1" outlineLevel="1" x14ac:dyDescent="0.3">
      <c r="A58" s="141">
        <v>11</v>
      </c>
      <c r="B58" s="120" t="s">
        <v>2690</v>
      </c>
      <c r="C58" s="122" t="s">
        <v>31</v>
      </c>
      <c r="D58" s="119" t="s">
        <v>2689</v>
      </c>
      <c r="E58" s="142">
        <v>40064</v>
      </c>
      <c r="F58" s="142">
        <v>40162</v>
      </c>
      <c r="G58" s="157">
        <f t="shared" si="3"/>
        <v>3.2666666666666666</v>
      </c>
      <c r="H58" s="120" t="s">
        <v>2677</v>
      </c>
      <c r="I58" s="119" t="s">
        <v>711</v>
      </c>
      <c r="J58" s="119" t="s">
        <v>730</v>
      </c>
      <c r="K58" s="121">
        <v>176697684</v>
      </c>
      <c r="L58" s="122" t="s">
        <v>1148</v>
      </c>
      <c r="M58" s="115">
        <v>1</v>
      </c>
      <c r="N58" s="122" t="s">
        <v>27</v>
      </c>
      <c r="O58" s="122" t="s">
        <v>1148</v>
      </c>
      <c r="P58" s="79"/>
    </row>
    <row r="59" spans="1:16" s="7" customFormat="1" ht="24.75" customHeight="1" outlineLevel="1" x14ac:dyDescent="0.3">
      <c r="A59" s="141">
        <v>12</v>
      </c>
      <c r="B59" s="120"/>
      <c r="C59" s="122"/>
      <c r="D59" s="119"/>
      <c r="E59" s="142"/>
      <c r="F59" s="142"/>
      <c r="G59" s="157" t="str">
        <f t="shared" si="3"/>
        <v/>
      </c>
      <c r="H59" s="120"/>
      <c r="I59" s="119"/>
      <c r="J59" s="119"/>
      <c r="K59" s="121"/>
      <c r="L59" s="122"/>
      <c r="M59" s="115"/>
      <c r="N59" s="122"/>
      <c r="O59" s="122"/>
      <c r="P59" s="79"/>
    </row>
    <row r="60" spans="1:16" s="7" customFormat="1" ht="24.75" customHeight="1" outlineLevel="1" x14ac:dyDescent="0.3">
      <c r="A60" s="141">
        <v>13</v>
      </c>
      <c r="B60" s="120"/>
      <c r="C60" s="122"/>
      <c r="D60" s="119"/>
      <c r="E60" s="142"/>
      <c r="F60" s="142"/>
      <c r="G60" s="157" t="str">
        <f t="shared" si="3"/>
        <v/>
      </c>
      <c r="H60" s="120"/>
      <c r="I60" s="119"/>
      <c r="J60" s="119"/>
      <c r="K60" s="121"/>
      <c r="L60" s="122"/>
      <c r="M60" s="115"/>
      <c r="N60" s="122"/>
      <c r="O60" s="122"/>
      <c r="P60" s="79"/>
    </row>
    <row r="61" spans="1:16" s="7" customFormat="1" ht="24.75" customHeight="1" outlineLevel="1" x14ac:dyDescent="0.3">
      <c r="A61" s="141">
        <v>14</v>
      </c>
      <c r="B61" s="120"/>
      <c r="C61" s="122"/>
      <c r="D61" s="119"/>
      <c r="E61" s="142"/>
      <c r="F61" s="142"/>
      <c r="G61" s="157" t="str">
        <f t="shared" si="3"/>
        <v/>
      </c>
      <c r="H61" s="120"/>
      <c r="I61" s="119"/>
      <c r="J61" s="119"/>
      <c r="K61" s="121"/>
      <c r="L61" s="122"/>
      <c r="M61" s="115"/>
      <c r="N61" s="122"/>
      <c r="O61" s="122"/>
      <c r="P61" s="79"/>
    </row>
    <row r="62" spans="1:16" s="7" customFormat="1" ht="24.75" customHeight="1" outlineLevel="1" x14ac:dyDescent="0.3">
      <c r="A62" s="141">
        <v>15</v>
      </c>
      <c r="B62" s="120"/>
      <c r="C62" s="122"/>
      <c r="D62" s="119"/>
      <c r="E62" s="142"/>
      <c r="F62" s="142"/>
      <c r="G62" s="157" t="str">
        <f t="shared" si="3"/>
        <v/>
      </c>
      <c r="H62" s="120"/>
      <c r="I62" s="119"/>
      <c r="J62" s="119"/>
      <c r="K62" s="121"/>
      <c r="L62" s="122"/>
      <c r="M62" s="115"/>
      <c r="N62" s="122"/>
      <c r="O62" s="122"/>
      <c r="P62" s="79"/>
    </row>
    <row r="63" spans="1:16" s="7" customFormat="1" ht="24.75" customHeight="1" outlineLevel="1" x14ac:dyDescent="0.3">
      <c r="A63" s="141">
        <v>16</v>
      </c>
      <c r="B63" s="120"/>
      <c r="C63" s="122"/>
      <c r="D63" s="119"/>
      <c r="E63" s="142"/>
      <c r="F63" s="142"/>
      <c r="G63" s="157" t="str">
        <f t="shared" si="3"/>
        <v/>
      </c>
      <c r="H63" s="120"/>
      <c r="I63" s="119"/>
      <c r="J63" s="119"/>
      <c r="K63" s="121"/>
      <c r="L63" s="122"/>
      <c r="M63" s="115"/>
      <c r="N63" s="122"/>
      <c r="O63" s="122"/>
      <c r="P63" s="79"/>
    </row>
    <row r="64" spans="1:16" s="7" customFormat="1" ht="24.75" customHeight="1" outlineLevel="1" x14ac:dyDescent="0.3">
      <c r="A64" s="141">
        <v>17</v>
      </c>
      <c r="B64" s="120"/>
      <c r="C64" s="122"/>
      <c r="D64" s="119"/>
      <c r="E64" s="142"/>
      <c r="F64" s="142"/>
      <c r="G64" s="157" t="str">
        <f t="shared" si="3"/>
        <v/>
      </c>
      <c r="H64" s="120"/>
      <c r="I64" s="119"/>
      <c r="J64" s="119"/>
      <c r="K64" s="121"/>
      <c r="L64" s="122"/>
      <c r="M64" s="115"/>
      <c r="N64" s="122"/>
      <c r="O64" s="122"/>
      <c r="P64" s="79"/>
    </row>
    <row r="65" spans="1:16" s="7" customFormat="1" ht="24.75" customHeight="1" outlineLevel="1" x14ac:dyDescent="0.3">
      <c r="A65" s="141">
        <v>18</v>
      </c>
      <c r="B65" s="120"/>
      <c r="C65" s="122"/>
      <c r="D65" s="119"/>
      <c r="E65" s="142"/>
      <c r="F65" s="142"/>
      <c r="G65" s="157" t="str">
        <f t="shared" si="3"/>
        <v/>
      </c>
      <c r="H65" s="120"/>
      <c r="I65" s="119"/>
      <c r="J65" s="119"/>
      <c r="K65" s="121"/>
      <c r="L65" s="122"/>
      <c r="M65" s="115"/>
      <c r="N65" s="122"/>
      <c r="O65" s="122"/>
      <c r="P65" s="79"/>
    </row>
    <row r="66" spans="1:16" s="7" customFormat="1" ht="24.75" customHeight="1" outlineLevel="1" x14ac:dyDescent="0.3">
      <c r="A66" s="141">
        <v>19</v>
      </c>
      <c r="B66" s="120"/>
      <c r="C66" s="122"/>
      <c r="D66" s="119"/>
      <c r="E66" s="142"/>
      <c r="F66" s="142"/>
      <c r="G66" s="157" t="str">
        <f t="shared" si="3"/>
        <v/>
      </c>
      <c r="H66" s="120"/>
      <c r="I66" s="119"/>
      <c r="J66" s="119"/>
      <c r="K66" s="121"/>
      <c r="L66" s="122"/>
      <c r="M66" s="115"/>
      <c r="N66" s="122"/>
      <c r="O66" s="122"/>
      <c r="P66" s="79"/>
    </row>
    <row r="67" spans="1:16" s="7" customFormat="1" ht="24.75" customHeight="1" outlineLevel="1" x14ac:dyDescent="0.3">
      <c r="A67" s="141">
        <v>20</v>
      </c>
      <c r="B67" s="120"/>
      <c r="C67" s="122"/>
      <c r="D67" s="119"/>
      <c r="E67" s="142"/>
      <c r="F67" s="142"/>
      <c r="G67" s="157" t="str">
        <f t="shared" si="3"/>
        <v/>
      </c>
      <c r="H67" s="120"/>
      <c r="I67" s="119"/>
      <c r="J67" s="119"/>
      <c r="K67" s="121"/>
      <c r="L67" s="122"/>
      <c r="M67" s="115"/>
      <c r="N67" s="122"/>
      <c r="O67" s="122"/>
      <c r="P67" s="79"/>
    </row>
    <row r="68" spans="1:16" s="7" customFormat="1" ht="24.75" customHeight="1" outlineLevel="1" x14ac:dyDescent="0.3">
      <c r="A68" s="141">
        <v>21</v>
      </c>
      <c r="B68" s="120"/>
      <c r="C68" s="122"/>
      <c r="D68" s="119"/>
      <c r="E68" s="142"/>
      <c r="F68" s="142"/>
      <c r="G68" s="157" t="str">
        <f t="shared" si="3"/>
        <v/>
      </c>
      <c r="H68" s="120"/>
      <c r="I68" s="119"/>
      <c r="J68" s="119"/>
      <c r="K68" s="121"/>
      <c r="L68" s="122"/>
      <c r="M68" s="115"/>
      <c r="N68" s="122"/>
      <c r="O68" s="122"/>
      <c r="P68" s="79"/>
    </row>
    <row r="69" spans="1:16" s="7" customFormat="1" ht="24.75" customHeight="1" outlineLevel="1" x14ac:dyDescent="0.3">
      <c r="A69" s="141">
        <v>22</v>
      </c>
      <c r="B69" s="120"/>
      <c r="C69" s="122"/>
      <c r="D69" s="119"/>
      <c r="E69" s="142"/>
      <c r="F69" s="142"/>
      <c r="G69" s="157" t="str">
        <f t="shared" si="3"/>
        <v/>
      </c>
      <c r="H69" s="120"/>
      <c r="I69" s="119"/>
      <c r="J69" s="119"/>
      <c r="K69" s="121"/>
      <c r="L69" s="122"/>
      <c r="M69" s="115"/>
      <c r="N69" s="122"/>
      <c r="O69" s="122"/>
      <c r="P69" s="79"/>
    </row>
    <row r="70" spans="1:16" s="7" customFormat="1" ht="24.75" customHeight="1" outlineLevel="1" x14ac:dyDescent="0.3">
      <c r="A70" s="141">
        <v>23</v>
      </c>
      <c r="B70" s="120"/>
      <c r="C70" s="122"/>
      <c r="D70" s="119"/>
      <c r="E70" s="142"/>
      <c r="F70" s="142"/>
      <c r="G70" s="157" t="str">
        <f t="shared" si="3"/>
        <v/>
      </c>
      <c r="H70" s="120"/>
      <c r="I70" s="119"/>
      <c r="J70" s="119"/>
      <c r="K70" s="121"/>
      <c r="L70" s="122"/>
      <c r="M70" s="115"/>
      <c r="N70" s="122"/>
      <c r="O70" s="122"/>
      <c r="P70" s="79"/>
    </row>
    <row r="71" spans="1:16" s="7" customFormat="1" ht="24.75" customHeight="1" outlineLevel="1" x14ac:dyDescent="0.3">
      <c r="A71" s="141">
        <v>24</v>
      </c>
      <c r="B71" s="120"/>
      <c r="C71" s="122"/>
      <c r="D71" s="119"/>
      <c r="E71" s="142"/>
      <c r="F71" s="142"/>
      <c r="G71" s="157" t="str">
        <f t="shared" si="3"/>
        <v/>
      </c>
      <c r="H71" s="120"/>
      <c r="I71" s="119"/>
      <c r="J71" s="119"/>
      <c r="K71" s="121"/>
      <c r="L71" s="122"/>
      <c r="M71" s="115"/>
      <c r="N71" s="122"/>
      <c r="O71" s="122"/>
      <c r="P71" s="79"/>
    </row>
    <row r="72" spans="1:16" s="7" customFormat="1" ht="24.75" customHeight="1" outlineLevel="1" x14ac:dyDescent="0.3">
      <c r="A72" s="141">
        <v>25</v>
      </c>
      <c r="B72" s="120"/>
      <c r="C72" s="122"/>
      <c r="D72" s="119"/>
      <c r="E72" s="142"/>
      <c r="F72" s="142"/>
      <c r="G72" s="157" t="str">
        <f t="shared" si="3"/>
        <v/>
      </c>
      <c r="H72" s="120"/>
      <c r="I72" s="119"/>
      <c r="J72" s="119"/>
      <c r="K72" s="121"/>
      <c r="L72" s="122"/>
      <c r="M72" s="115"/>
      <c r="N72" s="122"/>
      <c r="O72" s="122"/>
      <c r="P72" s="79"/>
    </row>
    <row r="73" spans="1:16" s="7" customFormat="1" ht="24.75" customHeight="1" outlineLevel="1" x14ac:dyDescent="0.3">
      <c r="A73" s="141">
        <v>26</v>
      </c>
      <c r="B73" s="120"/>
      <c r="C73" s="122"/>
      <c r="D73" s="119"/>
      <c r="E73" s="142"/>
      <c r="F73" s="142"/>
      <c r="G73" s="157" t="str">
        <f t="shared" si="3"/>
        <v/>
      </c>
      <c r="H73" s="120"/>
      <c r="I73" s="119"/>
      <c r="J73" s="119"/>
      <c r="K73" s="121"/>
      <c r="L73" s="122"/>
      <c r="M73" s="115"/>
      <c r="N73" s="122"/>
      <c r="O73" s="122"/>
      <c r="P73" s="79"/>
    </row>
    <row r="74" spans="1:16" s="7" customFormat="1" ht="24.75" customHeight="1" outlineLevel="1" x14ac:dyDescent="0.3">
      <c r="A74" s="141">
        <v>27</v>
      </c>
      <c r="B74" s="120"/>
      <c r="C74" s="122"/>
      <c r="D74" s="119"/>
      <c r="E74" s="142"/>
      <c r="F74" s="142"/>
      <c r="G74" s="157" t="str">
        <f t="shared" si="3"/>
        <v/>
      </c>
      <c r="H74" s="120"/>
      <c r="I74" s="119"/>
      <c r="J74" s="119"/>
      <c r="K74" s="121"/>
      <c r="L74" s="122"/>
      <c r="M74" s="115"/>
      <c r="N74" s="122"/>
      <c r="O74" s="122"/>
      <c r="P74" s="79"/>
    </row>
    <row r="75" spans="1:16" s="7" customFormat="1" ht="24.75" customHeight="1" outlineLevel="1" x14ac:dyDescent="0.3">
      <c r="A75" s="141">
        <v>28</v>
      </c>
      <c r="B75" s="120"/>
      <c r="C75" s="122"/>
      <c r="D75" s="119"/>
      <c r="E75" s="142"/>
      <c r="F75" s="142"/>
      <c r="G75" s="157" t="str">
        <f t="shared" si="3"/>
        <v/>
      </c>
      <c r="H75" s="120"/>
      <c r="I75" s="119"/>
      <c r="J75" s="119"/>
      <c r="K75" s="121"/>
      <c r="L75" s="122"/>
      <c r="M75" s="115"/>
      <c r="N75" s="122"/>
      <c r="O75" s="122"/>
      <c r="P75" s="79"/>
    </row>
    <row r="76" spans="1:16" s="7" customFormat="1" ht="24.75" customHeight="1" outlineLevel="1" x14ac:dyDescent="0.3">
      <c r="A76" s="141">
        <v>29</v>
      </c>
      <c r="B76" s="120"/>
      <c r="C76" s="122"/>
      <c r="D76" s="119"/>
      <c r="E76" s="142"/>
      <c r="F76" s="142"/>
      <c r="G76" s="157" t="str">
        <f t="shared" si="3"/>
        <v/>
      </c>
      <c r="H76" s="120"/>
      <c r="I76" s="119"/>
      <c r="J76" s="119"/>
      <c r="K76" s="121"/>
      <c r="L76" s="122"/>
      <c r="M76" s="115"/>
      <c r="N76" s="122"/>
      <c r="O76" s="122"/>
      <c r="P76" s="79"/>
    </row>
    <row r="77" spans="1:16" s="7" customFormat="1" ht="24.75" customHeight="1" outlineLevel="1" x14ac:dyDescent="0.3">
      <c r="A77" s="141">
        <v>30</v>
      </c>
      <c r="B77" s="120"/>
      <c r="C77" s="122"/>
      <c r="D77" s="119"/>
      <c r="E77" s="142"/>
      <c r="F77" s="142"/>
      <c r="G77" s="157" t="str">
        <f t="shared" si="3"/>
        <v/>
      </c>
      <c r="H77" s="120"/>
      <c r="I77" s="119"/>
      <c r="J77" s="119"/>
      <c r="K77" s="121"/>
      <c r="L77" s="122"/>
      <c r="M77" s="115"/>
      <c r="N77" s="122"/>
      <c r="O77" s="122"/>
      <c r="P77" s="79"/>
    </row>
    <row r="78" spans="1:16" s="7" customFormat="1" ht="24.75" customHeight="1" outlineLevel="1" x14ac:dyDescent="0.3">
      <c r="A78" s="141">
        <v>31</v>
      </c>
      <c r="B78" s="120"/>
      <c r="C78" s="122"/>
      <c r="D78" s="119"/>
      <c r="E78" s="142"/>
      <c r="F78" s="142"/>
      <c r="G78" s="157" t="str">
        <f t="shared" si="3"/>
        <v/>
      </c>
      <c r="H78" s="120"/>
      <c r="I78" s="119"/>
      <c r="J78" s="119"/>
      <c r="K78" s="121"/>
      <c r="L78" s="122"/>
      <c r="M78" s="115"/>
      <c r="N78" s="122"/>
      <c r="O78" s="122"/>
      <c r="P78" s="79"/>
    </row>
    <row r="79" spans="1:16" s="7" customFormat="1" ht="24.75" customHeight="1" outlineLevel="1" x14ac:dyDescent="0.3">
      <c r="A79" s="141">
        <v>32</v>
      </c>
      <c r="B79" s="120"/>
      <c r="C79" s="122"/>
      <c r="D79" s="119"/>
      <c r="E79" s="142"/>
      <c r="F79" s="142"/>
      <c r="G79" s="157" t="str">
        <f t="shared" si="3"/>
        <v/>
      </c>
      <c r="H79" s="120"/>
      <c r="I79" s="119"/>
      <c r="J79" s="119"/>
      <c r="K79" s="121"/>
      <c r="L79" s="122"/>
      <c r="M79" s="115"/>
      <c r="N79" s="122"/>
      <c r="O79" s="122"/>
      <c r="P79" s="79"/>
    </row>
    <row r="80" spans="1:16" s="7" customFormat="1" ht="24.75" customHeight="1" outlineLevel="1" x14ac:dyDescent="0.3">
      <c r="A80" s="141">
        <v>33</v>
      </c>
      <c r="B80" s="120"/>
      <c r="C80" s="122"/>
      <c r="D80" s="119"/>
      <c r="E80" s="142"/>
      <c r="F80" s="142"/>
      <c r="G80" s="157" t="str">
        <f t="shared" si="3"/>
        <v/>
      </c>
      <c r="H80" s="120"/>
      <c r="I80" s="119"/>
      <c r="J80" s="119"/>
      <c r="K80" s="121"/>
      <c r="L80" s="122"/>
      <c r="M80" s="115"/>
      <c r="N80" s="122"/>
      <c r="O80" s="122"/>
      <c r="P80" s="79"/>
    </row>
    <row r="81" spans="1:16" s="7" customFormat="1" ht="24.75" customHeight="1" outlineLevel="1" x14ac:dyDescent="0.3">
      <c r="A81" s="141">
        <v>34</v>
      </c>
      <c r="B81" s="120"/>
      <c r="C81" s="122"/>
      <c r="D81" s="119"/>
      <c r="E81" s="142"/>
      <c r="F81" s="142"/>
      <c r="G81" s="157" t="str">
        <f t="shared" si="3"/>
        <v/>
      </c>
      <c r="H81" s="120"/>
      <c r="I81" s="119"/>
      <c r="J81" s="119"/>
      <c r="K81" s="121"/>
      <c r="L81" s="122"/>
      <c r="M81" s="115"/>
      <c r="N81" s="122"/>
      <c r="O81" s="122"/>
      <c r="P81" s="79"/>
    </row>
    <row r="82" spans="1:16" s="7" customFormat="1" ht="24.75" customHeight="1" outlineLevel="1" x14ac:dyDescent="0.3">
      <c r="A82" s="141">
        <v>35</v>
      </c>
      <c r="B82" s="120"/>
      <c r="C82" s="122"/>
      <c r="D82" s="119"/>
      <c r="E82" s="142"/>
      <c r="F82" s="142"/>
      <c r="G82" s="157" t="str">
        <f t="shared" si="3"/>
        <v/>
      </c>
      <c r="H82" s="120"/>
      <c r="I82" s="119"/>
      <c r="J82" s="119"/>
      <c r="K82" s="121"/>
      <c r="L82" s="122"/>
      <c r="M82" s="115"/>
      <c r="N82" s="122"/>
      <c r="O82" s="122"/>
      <c r="P82" s="79"/>
    </row>
    <row r="83" spans="1:16" s="7" customFormat="1" ht="24.75" customHeight="1" outlineLevel="1" x14ac:dyDescent="0.3">
      <c r="A83" s="141">
        <v>36</v>
      </c>
      <c r="B83" s="120"/>
      <c r="C83" s="122"/>
      <c r="D83" s="119"/>
      <c r="E83" s="142"/>
      <c r="F83" s="142"/>
      <c r="G83" s="157" t="str">
        <f t="shared" si="3"/>
        <v/>
      </c>
      <c r="H83" s="120"/>
      <c r="I83" s="119"/>
      <c r="J83" s="119"/>
      <c r="K83" s="121"/>
      <c r="L83" s="122"/>
      <c r="M83" s="115"/>
      <c r="N83" s="122"/>
      <c r="O83" s="122"/>
      <c r="P83" s="79"/>
    </row>
    <row r="84" spans="1:16" s="7" customFormat="1" ht="24.75" customHeight="1" outlineLevel="1" x14ac:dyDescent="0.3">
      <c r="A84" s="141">
        <v>37</v>
      </c>
      <c r="B84" s="120"/>
      <c r="C84" s="122"/>
      <c r="D84" s="119"/>
      <c r="E84" s="142"/>
      <c r="F84" s="142"/>
      <c r="G84" s="157" t="str">
        <f t="shared" si="3"/>
        <v/>
      </c>
      <c r="H84" s="120"/>
      <c r="I84" s="119"/>
      <c r="J84" s="119"/>
      <c r="K84" s="121"/>
      <c r="L84" s="122"/>
      <c r="M84" s="115"/>
      <c r="N84" s="122"/>
      <c r="O84" s="122"/>
      <c r="P84" s="79"/>
    </row>
    <row r="85" spans="1:16" s="7" customFormat="1" ht="24.75" customHeight="1" outlineLevel="1" x14ac:dyDescent="0.3">
      <c r="A85" s="141">
        <v>38</v>
      </c>
      <c r="B85" s="120"/>
      <c r="C85" s="122"/>
      <c r="D85" s="119"/>
      <c r="E85" s="142"/>
      <c r="F85" s="142"/>
      <c r="G85" s="157" t="str">
        <f t="shared" si="3"/>
        <v/>
      </c>
      <c r="H85" s="120"/>
      <c r="I85" s="119"/>
      <c r="J85" s="119"/>
      <c r="K85" s="121"/>
      <c r="L85" s="122"/>
      <c r="M85" s="115"/>
      <c r="N85" s="122"/>
      <c r="O85" s="122"/>
      <c r="P85" s="79"/>
    </row>
    <row r="86" spans="1:16" s="7" customFormat="1" ht="24.75" customHeight="1" outlineLevel="1" x14ac:dyDescent="0.3">
      <c r="A86" s="141">
        <v>39</v>
      </c>
      <c r="B86" s="120"/>
      <c r="C86" s="122"/>
      <c r="D86" s="119"/>
      <c r="E86" s="142"/>
      <c r="F86" s="142"/>
      <c r="G86" s="157" t="str">
        <f t="shared" si="3"/>
        <v/>
      </c>
      <c r="H86" s="120"/>
      <c r="I86" s="119"/>
      <c r="J86" s="119"/>
      <c r="K86" s="121"/>
      <c r="L86" s="122"/>
      <c r="M86" s="115"/>
      <c r="N86" s="122"/>
      <c r="O86" s="122"/>
      <c r="P86" s="79"/>
    </row>
    <row r="87" spans="1:16" s="7" customFormat="1" ht="24.75" customHeight="1" outlineLevel="1" x14ac:dyDescent="0.3">
      <c r="A87" s="141">
        <v>40</v>
      </c>
      <c r="B87" s="120"/>
      <c r="C87" s="122"/>
      <c r="D87" s="119"/>
      <c r="E87" s="142"/>
      <c r="F87" s="142"/>
      <c r="G87" s="157" t="str">
        <f t="shared" si="3"/>
        <v/>
      </c>
      <c r="H87" s="120"/>
      <c r="I87" s="119"/>
      <c r="J87" s="119"/>
      <c r="K87" s="121"/>
      <c r="L87" s="122"/>
      <c r="M87" s="115"/>
      <c r="N87" s="122"/>
      <c r="O87" s="122"/>
      <c r="P87" s="79"/>
    </row>
    <row r="88" spans="1:16" s="7" customFormat="1" ht="24.75" customHeight="1" outlineLevel="1" x14ac:dyDescent="0.3">
      <c r="A88" s="141">
        <v>41</v>
      </c>
      <c r="B88" s="120"/>
      <c r="C88" s="122"/>
      <c r="D88" s="119"/>
      <c r="E88" s="142"/>
      <c r="F88" s="142"/>
      <c r="G88" s="157" t="str">
        <f t="shared" si="3"/>
        <v/>
      </c>
      <c r="H88" s="120"/>
      <c r="I88" s="119"/>
      <c r="J88" s="119"/>
      <c r="K88" s="121"/>
      <c r="L88" s="122"/>
      <c r="M88" s="115"/>
      <c r="N88" s="122"/>
      <c r="O88" s="122"/>
      <c r="P88" s="79"/>
    </row>
    <row r="89" spans="1:16" s="7" customFormat="1" ht="24.75" customHeight="1" outlineLevel="1" x14ac:dyDescent="0.3">
      <c r="A89" s="141">
        <v>42</v>
      </c>
      <c r="B89" s="120"/>
      <c r="C89" s="122"/>
      <c r="D89" s="119"/>
      <c r="E89" s="142"/>
      <c r="F89" s="142"/>
      <c r="G89" s="157" t="str">
        <f t="shared" si="3"/>
        <v/>
      </c>
      <c r="H89" s="120"/>
      <c r="I89" s="119"/>
      <c r="J89" s="119"/>
      <c r="K89" s="121"/>
      <c r="L89" s="122"/>
      <c r="M89" s="115"/>
      <c r="N89" s="122"/>
      <c r="O89" s="122"/>
      <c r="P89" s="79"/>
    </row>
    <row r="90" spans="1:16" s="7" customFormat="1" ht="24.75" customHeight="1" outlineLevel="1" x14ac:dyDescent="0.3">
      <c r="A90" s="141">
        <v>43</v>
      </c>
      <c r="B90" s="120"/>
      <c r="C90" s="122"/>
      <c r="D90" s="119"/>
      <c r="E90" s="142"/>
      <c r="F90" s="142"/>
      <c r="G90" s="157" t="str">
        <f t="shared" si="3"/>
        <v/>
      </c>
      <c r="H90" s="120"/>
      <c r="I90" s="119"/>
      <c r="J90" s="119"/>
      <c r="K90" s="121"/>
      <c r="L90" s="122"/>
      <c r="M90" s="115"/>
      <c r="N90" s="122"/>
      <c r="O90" s="122"/>
      <c r="P90" s="79"/>
    </row>
    <row r="91" spans="1:16" s="7" customFormat="1" ht="24.75" customHeight="1" outlineLevel="1" x14ac:dyDescent="0.3">
      <c r="A91" s="140">
        <v>44</v>
      </c>
      <c r="B91" s="120"/>
      <c r="C91" s="122"/>
      <c r="D91" s="119"/>
      <c r="E91" s="142"/>
      <c r="F91" s="142"/>
      <c r="G91" s="157" t="str">
        <f t="shared" si="3"/>
        <v/>
      </c>
      <c r="H91" s="120"/>
      <c r="I91" s="119"/>
      <c r="J91" s="119"/>
      <c r="K91" s="121"/>
      <c r="L91" s="122"/>
      <c r="M91" s="115"/>
      <c r="N91" s="122"/>
      <c r="O91" s="122"/>
      <c r="P91" s="79"/>
    </row>
    <row r="92" spans="1:16" s="7" customFormat="1" ht="24.75" customHeight="1" outlineLevel="1" x14ac:dyDescent="0.3">
      <c r="A92" s="140">
        <v>45</v>
      </c>
      <c r="B92" s="120"/>
      <c r="C92" s="122"/>
      <c r="D92" s="119"/>
      <c r="E92" s="142"/>
      <c r="F92" s="142"/>
      <c r="G92" s="157" t="str">
        <f t="shared" si="3"/>
        <v/>
      </c>
      <c r="H92" s="120"/>
      <c r="I92" s="119"/>
      <c r="J92" s="119"/>
      <c r="K92" s="121"/>
      <c r="L92" s="122"/>
      <c r="M92" s="115"/>
      <c r="N92" s="122"/>
      <c r="O92" s="122"/>
      <c r="P92" s="79"/>
    </row>
    <row r="93" spans="1:16" s="7" customFormat="1" ht="24.75" customHeight="1" outlineLevel="1" x14ac:dyDescent="0.3">
      <c r="A93" s="140">
        <v>46</v>
      </c>
      <c r="B93" s="120"/>
      <c r="C93" s="122"/>
      <c r="D93" s="119"/>
      <c r="E93" s="142"/>
      <c r="F93" s="142"/>
      <c r="G93" s="157" t="str">
        <f t="shared" si="3"/>
        <v/>
      </c>
      <c r="H93" s="120"/>
      <c r="I93" s="119"/>
      <c r="J93" s="119"/>
      <c r="K93" s="121"/>
      <c r="L93" s="122"/>
      <c r="M93" s="115"/>
      <c r="N93" s="122"/>
      <c r="O93" s="122"/>
      <c r="P93" s="79"/>
    </row>
    <row r="94" spans="1:16" s="7" customFormat="1" ht="24.75" customHeight="1" outlineLevel="1" x14ac:dyDescent="0.3">
      <c r="A94" s="140">
        <v>47</v>
      </c>
      <c r="B94" s="120"/>
      <c r="C94" s="122"/>
      <c r="D94" s="119"/>
      <c r="E94" s="142"/>
      <c r="F94" s="142"/>
      <c r="G94" s="157" t="str">
        <f t="shared" si="3"/>
        <v/>
      </c>
      <c r="H94" s="120"/>
      <c r="I94" s="119"/>
      <c r="J94" s="119"/>
      <c r="K94" s="121"/>
      <c r="L94" s="122"/>
      <c r="M94" s="115"/>
      <c r="N94" s="122"/>
      <c r="O94" s="122"/>
      <c r="P94" s="79"/>
    </row>
    <row r="95" spans="1:16" s="7" customFormat="1" ht="24.75" customHeight="1" outlineLevel="1" x14ac:dyDescent="0.3">
      <c r="A95" s="141">
        <v>48</v>
      </c>
      <c r="B95" s="120"/>
      <c r="C95" s="122"/>
      <c r="D95" s="119"/>
      <c r="E95" s="142"/>
      <c r="F95" s="142"/>
      <c r="G95" s="157" t="str">
        <f t="shared" si="3"/>
        <v/>
      </c>
      <c r="H95" s="117"/>
      <c r="I95" s="119"/>
      <c r="J95" s="119"/>
      <c r="K95" s="121"/>
      <c r="L95" s="122"/>
      <c r="M95" s="115"/>
      <c r="N95" s="122"/>
      <c r="O95" s="122"/>
      <c r="P95" s="79"/>
    </row>
    <row r="96" spans="1:16" s="7" customFormat="1" ht="24.75" customHeight="1" outlineLevel="1" x14ac:dyDescent="0.3">
      <c r="A96" s="141">
        <v>49</v>
      </c>
      <c r="B96" s="120"/>
      <c r="C96" s="122"/>
      <c r="D96" s="119"/>
      <c r="E96" s="142"/>
      <c r="F96" s="142"/>
      <c r="G96" s="157" t="str">
        <f t="shared" si="3"/>
        <v/>
      </c>
      <c r="H96" s="117"/>
      <c r="I96" s="119"/>
      <c r="J96" s="119"/>
      <c r="K96" s="121"/>
      <c r="L96" s="122"/>
      <c r="M96" s="115"/>
      <c r="N96" s="122"/>
      <c r="O96" s="122"/>
      <c r="P96" s="79"/>
    </row>
    <row r="97" spans="1:16" s="7" customFormat="1" ht="24.75" customHeight="1" outlineLevel="1" x14ac:dyDescent="0.3">
      <c r="A97" s="141">
        <v>50</v>
      </c>
      <c r="B97" s="120"/>
      <c r="C97" s="122"/>
      <c r="D97" s="119"/>
      <c r="E97" s="142"/>
      <c r="F97" s="142"/>
      <c r="G97" s="157" t="str">
        <f t="shared" si="3"/>
        <v/>
      </c>
      <c r="H97" s="120"/>
      <c r="I97" s="119"/>
      <c r="J97" s="119"/>
      <c r="K97" s="121"/>
      <c r="L97" s="122"/>
      <c r="M97" s="115"/>
      <c r="N97" s="122"/>
      <c r="O97" s="122"/>
      <c r="P97" s="79"/>
    </row>
    <row r="98" spans="1:16" s="7" customFormat="1" ht="24.75" customHeight="1" outlineLevel="1" x14ac:dyDescent="0.3">
      <c r="A98" s="141">
        <v>51</v>
      </c>
      <c r="B98" s="120"/>
      <c r="C98" s="122"/>
      <c r="D98" s="119"/>
      <c r="E98" s="142"/>
      <c r="F98" s="142"/>
      <c r="G98" s="157" t="str">
        <f t="shared" si="3"/>
        <v/>
      </c>
      <c r="H98" s="120"/>
      <c r="I98" s="119"/>
      <c r="J98" s="119"/>
      <c r="K98" s="121"/>
      <c r="L98" s="122"/>
      <c r="M98" s="115"/>
      <c r="N98" s="122"/>
      <c r="O98" s="122"/>
      <c r="P98" s="79"/>
    </row>
    <row r="99" spans="1:16" s="7" customFormat="1" ht="24.75" customHeight="1" outlineLevel="1" x14ac:dyDescent="0.3">
      <c r="A99" s="141">
        <v>52</v>
      </c>
      <c r="B99" s="120"/>
      <c r="C99" s="122"/>
      <c r="D99" s="119"/>
      <c r="E99" s="142"/>
      <c r="F99" s="142"/>
      <c r="G99" s="157" t="str">
        <f t="shared" si="3"/>
        <v/>
      </c>
      <c r="H99" s="120"/>
      <c r="I99" s="119"/>
      <c r="J99" s="119"/>
      <c r="K99" s="121"/>
      <c r="L99" s="122"/>
      <c r="M99" s="115"/>
      <c r="N99" s="122"/>
      <c r="O99" s="122"/>
      <c r="P99" s="79"/>
    </row>
    <row r="100" spans="1:16" s="7" customFormat="1" ht="24.75" customHeight="1" outlineLevel="1" x14ac:dyDescent="0.3">
      <c r="A100" s="141">
        <v>53</v>
      </c>
      <c r="B100" s="120"/>
      <c r="C100" s="122"/>
      <c r="D100" s="119"/>
      <c r="E100" s="142"/>
      <c r="F100" s="142"/>
      <c r="G100" s="157" t="str">
        <f t="shared" si="3"/>
        <v/>
      </c>
      <c r="H100" s="120"/>
      <c r="I100" s="119"/>
      <c r="J100" s="119"/>
      <c r="K100" s="121"/>
      <c r="L100" s="122"/>
      <c r="M100" s="115"/>
      <c r="N100" s="122"/>
      <c r="O100" s="122"/>
      <c r="P100" s="79"/>
    </row>
    <row r="101" spans="1:16" s="7" customFormat="1" ht="24.75" customHeight="1" outlineLevel="1" x14ac:dyDescent="0.3">
      <c r="A101" s="141">
        <v>54</v>
      </c>
      <c r="B101" s="120"/>
      <c r="C101" s="122"/>
      <c r="D101" s="119"/>
      <c r="E101" s="142"/>
      <c r="F101" s="142"/>
      <c r="G101" s="157" t="str">
        <f t="shared" si="3"/>
        <v/>
      </c>
      <c r="H101" s="120"/>
      <c r="I101" s="119"/>
      <c r="J101" s="119"/>
      <c r="K101" s="121"/>
      <c r="L101" s="122"/>
      <c r="M101" s="115"/>
      <c r="N101" s="122"/>
      <c r="O101" s="122"/>
      <c r="P101" s="79"/>
    </row>
    <row r="102" spans="1:16" s="7" customFormat="1" ht="24.75" customHeight="1" outlineLevel="1" x14ac:dyDescent="0.3">
      <c r="A102" s="141">
        <v>55</v>
      </c>
      <c r="B102" s="120"/>
      <c r="C102" s="122"/>
      <c r="D102" s="119"/>
      <c r="E102" s="142"/>
      <c r="F102" s="142"/>
      <c r="G102" s="157" t="str">
        <f t="shared" si="3"/>
        <v/>
      </c>
      <c r="H102" s="120"/>
      <c r="I102" s="119"/>
      <c r="J102" s="119"/>
      <c r="K102" s="121"/>
      <c r="L102" s="122"/>
      <c r="M102" s="115"/>
      <c r="N102" s="122"/>
      <c r="O102" s="122"/>
      <c r="P102" s="79"/>
    </row>
    <row r="103" spans="1:16" s="7" customFormat="1" ht="24.75" customHeight="1" outlineLevel="1" x14ac:dyDescent="0.3">
      <c r="A103" s="141">
        <v>56</v>
      </c>
      <c r="B103" s="120"/>
      <c r="C103" s="122"/>
      <c r="D103" s="119"/>
      <c r="E103" s="142"/>
      <c r="F103" s="142"/>
      <c r="G103" s="157" t="str">
        <f t="shared" si="3"/>
        <v/>
      </c>
      <c r="H103" s="120"/>
      <c r="I103" s="119"/>
      <c r="J103" s="119"/>
      <c r="K103" s="121"/>
      <c r="L103" s="122"/>
      <c r="M103" s="115"/>
      <c r="N103" s="122"/>
      <c r="O103" s="122"/>
      <c r="P103" s="79"/>
    </row>
    <row r="104" spans="1:16" s="7" customFormat="1" ht="24.75" customHeight="1" outlineLevel="1" x14ac:dyDescent="0.3">
      <c r="A104" s="141">
        <v>57</v>
      </c>
      <c r="B104" s="120"/>
      <c r="C104" s="122"/>
      <c r="D104" s="119"/>
      <c r="E104" s="142"/>
      <c r="F104" s="142"/>
      <c r="G104" s="157" t="str">
        <f t="shared" si="3"/>
        <v/>
      </c>
      <c r="H104" s="120"/>
      <c r="I104" s="119"/>
      <c r="J104" s="119"/>
      <c r="K104" s="121"/>
      <c r="L104" s="122"/>
      <c r="M104" s="115"/>
      <c r="N104" s="122"/>
      <c r="O104" s="122"/>
      <c r="P104" s="79"/>
    </row>
    <row r="105" spans="1:16" s="7" customFormat="1" ht="24.75" customHeight="1" outlineLevel="1" x14ac:dyDescent="0.3">
      <c r="A105" s="141">
        <v>58</v>
      </c>
      <c r="B105" s="120"/>
      <c r="C105" s="122"/>
      <c r="D105" s="119"/>
      <c r="E105" s="142"/>
      <c r="F105" s="142"/>
      <c r="G105" s="157" t="str">
        <f t="shared" si="3"/>
        <v/>
      </c>
      <c r="H105" s="120"/>
      <c r="I105" s="119"/>
      <c r="J105" s="119"/>
      <c r="K105" s="121"/>
      <c r="L105" s="122"/>
      <c r="M105" s="115"/>
      <c r="N105" s="122"/>
      <c r="O105" s="122"/>
      <c r="P105" s="79"/>
    </row>
    <row r="106" spans="1:16" s="7" customFormat="1" ht="24.75" customHeight="1" outlineLevel="1" x14ac:dyDescent="0.3">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3">
      <c r="A107" s="141">
        <v>60</v>
      </c>
      <c r="B107" s="64"/>
      <c r="C107" s="65"/>
      <c r="D107" s="63"/>
      <c r="E107" s="142"/>
      <c r="F107" s="142"/>
      <c r="G107" s="157"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0" t="s">
        <v>2633</v>
      </c>
      <c r="B109" s="181"/>
      <c r="C109" s="181"/>
      <c r="D109" s="181"/>
      <c r="E109" s="181"/>
      <c r="F109" s="181"/>
      <c r="G109" s="181"/>
      <c r="H109" s="181"/>
      <c r="I109" s="181"/>
      <c r="J109" s="181"/>
      <c r="K109" s="181"/>
      <c r="L109" s="181"/>
      <c r="M109" s="181"/>
      <c r="N109" s="181"/>
      <c r="O109" s="182"/>
      <c r="P109" s="76"/>
    </row>
    <row r="110" spans="1:16" ht="15" customHeight="1" x14ac:dyDescent="0.3">
      <c r="A110" s="183" t="s">
        <v>2656</v>
      </c>
      <c r="B110" s="184"/>
      <c r="C110" s="184"/>
      <c r="D110" s="184"/>
      <c r="E110" s="184"/>
      <c r="F110" s="184"/>
      <c r="G110" s="184"/>
      <c r="H110" s="184"/>
      <c r="I110" s="184"/>
      <c r="J110" s="184"/>
      <c r="K110" s="184"/>
      <c r="L110" s="184"/>
      <c r="M110" s="184"/>
      <c r="N110" s="184"/>
      <c r="O110" s="185"/>
    </row>
    <row r="111" spans="1:16" ht="15" thickBot="1" x14ac:dyDescent="0.35">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5">
      <c r="I112" s="194" t="s">
        <v>9</v>
      </c>
      <c r="J112" s="195"/>
      <c r="O112" s="172"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0">
        <v>1</v>
      </c>
      <c r="B114" s="158" t="s">
        <v>2665</v>
      </c>
      <c r="C114" s="160" t="s">
        <v>31</v>
      </c>
      <c r="D114" s="118"/>
      <c r="E114" s="142"/>
      <c r="F114" s="142"/>
      <c r="G114" s="157" t="str">
        <f>IF(AND(E114&lt;&gt;"",F114&lt;&gt;""),((F114-E114)/30),"")</f>
        <v/>
      </c>
      <c r="H114" s="120" t="s">
        <v>2693</v>
      </c>
      <c r="I114" s="119"/>
      <c r="J114" s="119"/>
      <c r="K114" s="121"/>
      <c r="L114" s="100" t="str">
        <f>+IF(AND(K114&gt;0,O114="Ejecución"),(K114/877802)*Tabla28[[#This Row],[% participación]],IF(AND(K114&gt;0,O114&lt;&gt;"Ejecución"),"-",""))</f>
        <v/>
      </c>
      <c r="M114" s="122"/>
      <c r="N114" s="170" t="str">
        <f>+IF(M118="No",1,IF(M118="Si","Ingrese %",""))</f>
        <v/>
      </c>
      <c r="O114" s="159" t="s">
        <v>1150</v>
      </c>
      <c r="P114" s="78"/>
    </row>
    <row r="115" spans="1:16" s="6" customFormat="1" ht="24.75" customHeight="1" x14ac:dyDescent="0.3">
      <c r="A115" s="140">
        <v>2</v>
      </c>
      <c r="B115" s="158" t="s">
        <v>2665</v>
      </c>
      <c r="C115" s="160" t="s">
        <v>31</v>
      </c>
      <c r="D115" s="63"/>
      <c r="E115" s="142"/>
      <c r="F115" s="142"/>
      <c r="G115" s="157" t="str">
        <f t="shared" ref="G115:G116" si="4">IF(AND(E115&lt;&gt;"",F115&lt;&gt;""),((F115-E115)/30),"")</f>
        <v/>
      </c>
      <c r="H115" s="64"/>
      <c r="I115" s="119"/>
      <c r="J115" s="63"/>
      <c r="K115" s="68"/>
      <c r="L115" s="100" t="str">
        <f>+IF(AND(K115&gt;0,O115="Ejecución"),(K115/877802)*Tabla28[[#This Row],[% participación]],IF(AND(K115&gt;0,O115&lt;&gt;"Ejecución"),"-",""))</f>
        <v/>
      </c>
      <c r="M115" s="122"/>
      <c r="N115" s="170" t="str">
        <f>+IF(M118="No",1,IF(M118="Si","Ingrese %",""))</f>
        <v/>
      </c>
      <c r="O115" s="159" t="s">
        <v>1150</v>
      </c>
      <c r="P115" s="78"/>
    </row>
    <row r="116" spans="1:16" s="6" customFormat="1" ht="24.75" customHeight="1" x14ac:dyDescent="0.3">
      <c r="A116" s="140">
        <v>3</v>
      </c>
      <c r="B116" s="158" t="s">
        <v>2665</v>
      </c>
      <c r="C116" s="160" t="s">
        <v>31</v>
      </c>
      <c r="D116" s="63"/>
      <c r="E116" s="142"/>
      <c r="F116" s="142"/>
      <c r="G116" s="157" t="str">
        <f t="shared" si="4"/>
        <v/>
      </c>
      <c r="H116" s="64"/>
      <c r="I116" s="119"/>
      <c r="J116" s="63"/>
      <c r="K116" s="68"/>
      <c r="L116" s="100" t="str">
        <f>+IF(AND(K116&gt;0,O116="Ejecución"),(K116/877802)*Tabla28[[#This Row],[% participación]],IF(AND(K116&gt;0,O116&lt;&gt;"Ejecución"),"-",""))</f>
        <v/>
      </c>
      <c r="M116" s="122"/>
      <c r="N116" s="170" t="str">
        <f>+IF(M118="No",1,IF(M118="Si","Ingrese %",""))</f>
        <v/>
      </c>
      <c r="O116" s="159" t="s">
        <v>1150</v>
      </c>
      <c r="P116" s="78"/>
    </row>
    <row r="117" spans="1:16" s="6" customFormat="1" ht="24.75" customHeight="1" outlineLevel="1" x14ac:dyDescent="0.3">
      <c r="A117" s="140">
        <v>4</v>
      </c>
      <c r="B117" s="158" t="s">
        <v>2665</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122"/>
      <c r="N117" s="170" t="str">
        <f>+IF(M118="No",1,IF(M118="Si","Ingrese %",""))</f>
        <v/>
      </c>
      <c r="O117" s="159" t="s">
        <v>1150</v>
      </c>
      <c r="P117" s="78"/>
    </row>
    <row r="118" spans="1:16" s="7" customFormat="1" ht="24.75" customHeight="1" outlineLevel="1" x14ac:dyDescent="0.3">
      <c r="A118" s="141">
        <v>5</v>
      </c>
      <c r="B118" s="158" t="s">
        <v>2665</v>
      </c>
      <c r="C118" s="160" t="s">
        <v>31</v>
      </c>
      <c r="D118" s="63"/>
      <c r="E118" s="142"/>
      <c r="F118" s="142"/>
      <c r="G118" s="157" t="str">
        <f t="shared" si="5"/>
        <v/>
      </c>
      <c r="H118" s="117"/>
      <c r="I118" s="63"/>
      <c r="J118" s="119"/>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3">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3">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3">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3">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3">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3">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3">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3">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3">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3">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3">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3">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3">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3">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3">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3">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3">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3">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3">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3">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3">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3">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3">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3">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3">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3">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3">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3">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3">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3">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3">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3">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3">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3">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3">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3">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3">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3">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3">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3">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3">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5">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5">
      <c r="O161" s="172" t="str">
        <f>HYPERLINK("#MI_Oferente_Singular!A1","INICIO")</f>
        <v>INICIO</v>
      </c>
    </row>
    <row r="162" spans="1:28" s="19" customFormat="1" ht="31.5" customHeight="1" thickBot="1" x14ac:dyDescent="0.35">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3">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3">
      <c r="A164" s="29"/>
      <c r="B164" s="30"/>
      <c r="C164" s="30"/>
      <c r="E164" s="8"/>
      <c r="F164" s="30"/>
      <c r="G164" s="30"/>
      <c r="H164" s="30"/>
      <c r="I164" s="29"/>
      <c r="J164" s="30"/>
      <c r="K164" s="5"/>
      <c r="L164" s="5"/>
      <c r="M164" s="5"/>
      <c r="N164" s="154"/>
      <c r="O164" s="8"/>
      <c r="Q164" s="4" t="s">
        <v>2644</v>
      </c>
    </row>
    <row r="165" spans="1:28" x14ac:dyDescent="0.3">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3">
      <c r="A166" s="9"/>
      <c r="B166" s="5"/>
      <c r="C166" s="5"/>
      <c r="D166" s="155" t="s">
        <v>14</v>
      </c>
      <c r="E166" s="8"/>
      <c r="F166" s="5"/>
      <c r="G166" s="26" t="s">
        <v>14</v>
      </c>
      <c r="I166" s="9"/>
      <c r="J166" s="5"/>
      <c r="K166" s="5"/>
      <c r="L166" s="5"/>
      <c r="M166" s="5"/>
      <c r="N166" s="5"/>
      <c r="O166" s="8"/>
    </row>
    <row r="167" spans="1:28" x14ac:dyDescent="0.3">
      <c r="A167" s="9"/>
      <c r="D167" s="107" t="s">
        <v>26</v>
      </c>
      <c r="E167" s="8"/>
      <c r="F167" s="5"/>
      <c r="G167" s="107" t="s">
        <v>26</v>
      </c>
      <c r="I167" s="213" t="s">
        <v>2643</v>
      </c>
      <c r="J167" s="214"/>
      <c r="K167" s="214"/>
      <c r="L167" s="214"/>
      <c r="M167" s="214"/>
      <c r="N167" s="214"/>
      <c r="O167" s="215"/>
      <c r="U167" s="51"/>
    </row>
    <row r="168" spans="1:28" x14ac:dyDescent="0.3">
      <c r="A168" s="9"/>
      <c r="B168" s="232" t="s">
        <v>2658</v>
      </c>
      <c r="C168" s="232"/>
      <c r="D168" s="232"/>
      <c r="E168" s="8"/>
      <c r="F168" s="5"/>
      <c r="H168" s="81" t="s">
        <v>2657</v>
      </c>
      <c r="I168" s="213"/>
      <c r="J168" s="214"/>
      <c r="K168" s="214"/>
      <c r="L168" s="214"/>
      <c r="M168" s="214"/>
      <c r="N168" s="214"/>
      <c r="O168" s="215"/>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2" t="s">
        <v>2668</v>
      </c>
      <c r="B172" s="203"/>
      <c r="C172" s="203"/>
      <c r="D172" s="203"/>
      <c r="E172" s="203"/>
      <c r="F172" s="203"/>
      <c r="G172" s="203"/>
      <c r="H172" s="203"/>
      <c r="I172" s="203"/>
      <c r="J172" s="203"/>
      <c r="K172" s="203"/>
      <c r="L172" s="203"/>
      <c r="M172" s="203"/>
      <c r="N172" s="203"/>
      <c r="O172" s="204"/>
      <c r="P172" s="76"/>
    </row>
    <row r="173" spans="1:28" ht="15" customHeight="1" x14ac:dyDescent="0.3">
      <c r="A173" s="196" t="s">
        <v>2674</v>
      </c>
      <c r="B173" s="197"/>
      <c r="C173" s="197"/>
      <c r="D173" s="197"/>
      <c r="E173" s="197"/>
      <c r="F173" s="197"/>
      <c r="G173" s="197"/>
      <c r="H173" s="197"/>
      <c r="I173" s="197"/>
      <c r="J173" s="197"/>
      <c r="K173" s="197"/>
      <c r="L173" s="197"/>
      <c r="M173" s="197"/>
      <c r="N173" s="197"/>
      <c r="O173" s="198"/>
    </row>
    <row r="174" spans="1:28" ht="24" thickBot="1" x14ac:dyDescent="0.35">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3" t="s">
        <v>2669</v>
      </c>
      <c r="C176" s="223"/>
      <c r="D176" s="223"/>
      <c r="E176" s="223"/>
      <c r="F176" s="223"/>
      <c r="G176" s="223"/>
      <c r="H176" s="20"/>
      <c r="I176" s="176" t="s">
        <v>2675</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4" x14ac:dyDescent="0.3">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4" x14ac:dyDescent="0.3">
      <c r="A178" s="9"/>
      <c r="B178" s="227"/>
      <c r="C178" s="228"/>
      <c r="D178" s="229"/>
      <c r="E178" s="164"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1"/>
      <c r="Z178" s="162" t="str">
        <f>IF(Y178&gt;0,SUM(E180+Y178),"")</f>
        <v/>
      </c>
      <c r="AA178" s="19"/>
      <c r="AB178" s="19"/>
    </row>
    <row r="179" spans="1:28" ht="23.4" x14ac:dyDescent="0.3">
      <c r="A179" s="9"/>
      <c r="B179" s="189" t="s">
        <v>2669</v>
      </c>
      <c r="C179" s="189"/>
      <c r="D179" s="189"/>
      <c r="E179" s="168">
        <v>0.02</v>
      </c>
      <c r="F179" s="167">
        <v>0.01</v>
      </c>
      <c r="G179" s="162">
        <f>IF(F179&gt;0,SUM(E179+F179),"")</f>
        <v>0.03</v>
      </c>
      <c r="H179" s="5"/>
      <c r="I179" s="189" t="s">
        <v>2671</v>
      </c>
      <c r="J179" s="189"/>
      <c r="K179" s="189"/>
      <c r="L179" s="189"/>
      <c r="M179" s="169">
        <v>2.1000000000000001E-2</v>
      </c>
      <c r="O179" s="8"/>
      <c r="Q179" s="19"/>
      <c r="R179" s="156">
        <f>IF(M179&gt;0,SUM(L179+M179),"")</f>
        <v>2.1000000000000001E-2</v>
      </c>
      <c r="T179" s="19"/>
      <c r="U179" s="235" t="s">
        <v>1166</v>
      </c>
      <c r="V179" s="235"/>
      <c r="W179" s="235"/>
      <c r="X179" s="24">
        <v>0.02</v>
      </c>
      <c r="Y179" s="161"/>
      <c r="Z179" s="162" t="str">
        <f>IF(Y179&gt;0,SUM(E181+Y179),"")</f>
        <v/>
      </c>
      <c r="AA179" s="19"/>
      <c r="AB179" s="19"/>
    </row>
    <row r="180" spans="1:28" ht="23.4" hidden="1" x14ac:dyDescent="0.3">
      <c r="A180" s="9"/>
      <c r="B180" s="175"/>
      <c r="C180" s="175"/>
      <c r="D180" s="175"/>
      <c r="E180" s="166"/>
      <c r="H180" s="5"/>
      <c r="I180" s="175"/>
      <c r="J180" s="175"/>
      <c r="K180" s="175"/>
      <c r="L180" s="175"/>
      <c r="M180" s="5"/>
      <c r="O180" s="8"/>
      <c r="Q180" s="19"/>
      <c r="R180" s="156" t="str">
        <f>IF(S180&gt;0,SUM(L180+S180),"")</f>
        <v/>
      </c>
      <c r="S180" s="161"/>
      <c r="T180" s="19"/>
      <c r="U180" s="235" t="s">
        <v>1167</v>
      </c>
      <c r="V180" s="235"/>
      <c r="W180" s="235"/>
      <c r="X180" s="24">
        <v>0.03</v>
      </c>
      <c r="Y180" s="161"/>
      <c r="Z180" s="162" t="str">
        <f>IF(Y180&gt;0,SUM(E182+Y180),"")</f>
        <v/>
      </c>
      <c r="AA180" s="19"/>
      <c r="AB180" s="19"/>
    </row>
    <row r="181" spans="1:28" ht="23.4" hidden="1" x14ac:dyDescent="0.3">
      <c r="A181" s="9"/>
      <c r="B181" s="175"/>
      <c r="C181" s="175"/>
      <c r="D181" s="175"/>
      <c r="E181" s="166"/>
      <c r="H181" s="5"/>
      <c r="I181" s="175"/>
      <c r="J181" s="175"/>
      <c r="K181" s="175"/>
      <c r="L181" s="175"/>
      <c r="M181" s="5"/>
      <c r="O181" s="8"/>
      <c r="Q181" s="19"/>
      <c r="R181" s="156" t="str">
        <f>IF(S181&gt;0,SUM(L181+S181),"")</f>
        <v/>
      </c>
      <c r="S181" s="161"/>
      <c r="T181" s="19"/>
      <c r="U181" s="19"/>
      <c r="V181" s="19"/>
      <c r="W181" s="19"/>
      <c r="X181" s="19"/>
      <c r="Y181" s="19"/>
      <c r="Z181" s="19"/>
      <c r="AA181" s="19"/>
      <c r="AB181" s="19"/>
    </row>
    <row r="182" spans="1:28" ht="23.4" hidden="1" x14ac:dyDescent="0.3">
      <c r="A182" s="9"/>
      <c r="B182" s="175"/>
      <c r="C182" s="175"/>
      <c r="D182" s="175"/>
      <c r="E182" s="166"/>
      <c r="H182" s="5"/>
      <c r="I182" s="175"/>
      <c r="J182" s="175"/>
      <c r="K182" s="175"/>
      <c r="L182" s="175"/>
      <c r="M182" s="5"/>
      <c r="O182" s="8"/>
      <c r="Q182" s="19"/>
      <c r="R182" s="156" t="str">
        <f>IF(S182&gt;0,SUM(L182+S182),"")</f>
        <v/>
      </c>
      <c r="S182" s="161"/>
      <c r="T182" s="19"/>
      <c r="U182" s="19"/>
      <c r="V182" s="19"/>
      <c r="W182" s="19"/>
      <c r="X182" s="19"/>
      <c r="Y182" s="19"/>
      <c r="Z182" s="19"/>
      <c r="AA182" s="19"/>
      <c r="AB182" s="19"/>
    </row>
    <row r="183" spans="1:28" ht="23.4" x14ac:dyDescent="0.3">
      <c r="A183" s="9"/>
      <c r="B183" s="5"/>
      <c r="C183" s="5"/>
      <c r="D183" s="5"/>
      <c r="E183" s="5"/>
      <c r="F183" s="5"/>
      <c r="G183" s="5"/>
      <c r="H183" s="5"/>
      <c r="I183" s="175"/>
      <c r="J183" s="175"/>
      <c r="K183" s="175"/>
      <c r="L183" s="175"/>
      <c r="M183" s="5"/>
      <c r="O183" s="8"/>
      <c r="Q183" s="19"/>
      <c r="R183" s="156" t="str">
        <f>IF(S183&gt;0,SUM(L183+S183),"")</f>
        <v/>
      </c>
      <c r="S183" s="161"/>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3">
        <f>+SUM(G179:G182)</f>
        <v>0.03</v>
      </c>
      <c r="D185" s="91" t="s">
        <v>2628</v>
      </c>
      <c r="E185" s="94">
        <f>+(C185*SUM(K20:K35))</f>
        <v>101816145</v>
      </c>
      <c r="F185" s="92"/>
      <c r="G185" s="93"/>
      <c r="H185" s="88"/>
      <c r="I185" s="90" t="s">
        <v>2627</v>
      </c>
      <c r="J185" s="163">
        <f>+SUM(M179:M183)</f>
        <v>2.1000000000000001E-2</v>
      </c>
      <c r="K185" s="234" t="s">
        <v>2628</v>
      </c>
      <c r="L185" s="234"/>
      <c r="M185" s="94">
        <f>+J185*(SUM(K20:K35))</f>
        <v>71271301.5</v>
      </c>
      <c r="N185" s="95"/>
      <c r="O185" s="96"/>
    </row>
    <row r="186" spans="1:28" ht="15" thickBot="1" x14ac:dyDescent="0.35">
      <c r="A186" s="10"/>
      <c r="B186" s="97"/>
      <c r="C186" s="97"/>
      <c r="D186" s="97"/>
      <c r="E186" s="97"/>
      <c r="F186" s="97"/>
      <c r="G186" s="97"/>
      <c r="H186" s="97"/>
      <c r="I186" s="165" t="s">
        <v>2673</v>
      </c>
      <c r="J186" s="97"/>
      <c r="K186" s="97"/>
      <c r="L186" s="97"/>
      <c r="M186" s="97"/>
      <c r="N186" s="98"/>
      <c r="O186" s="99"/>
    </row>
    <row r="187" spans="1:28" ht="8.25" customHeight="1" thickBot="1" x14ac:dyDescent="0.35"/>
    <row r="188" spans="1:28" s="19" customFormat="1" ht="31.5" customHeight="1" thickBot="1" x14ac:dyDescent="0.35">
      <c r="A188" s="202" t="s">
        <v>18</v>
      </c>
      <c r="B188" s="203"/>
      <c r="C188" s="203"/>
      <c r="D188" s="203"/>
      <c r="E188" s="203"/>
      <c r="F188" s="203"/>
      <c r="G188" s="203"/>
      <c r="H188" s="203"/>
      <c r="I188" s="203"/>
      <c r="J188" s="203"/>
      <c r="K188" s="203"/>
      <c r="L188" s="203"/>
      <c r="M188" s="203"/>
      <c r="N188" s="203"/>
      <c r="O188" s="204"/>
      <c r="P188" s="76"/>
    </row>
    <row r="189" spans="1:28" ht="15" customHeight="1" x14ac:dyDescent="0.3">
      <c r="A189" s="196" t="s">
        <v>19</v>
      </c>
      <c r="B189" s="197"/>
      <c r="C189" s="197"/>
      <c r="D189" s="197"/>
      <c r="E189" s="197"/>
      <c r="F189" s="197"/>
      <c r="G189" s="197"/>
      <c r="H189" s="197"/>
      <c r="I189" s="197"/>
      <c r="J189" s="197"/>
      <c r="K189" s="197"/>
      <c r="L189" s="197"/>
      <c r="M189" s="197"/>
      <c r="N189" s="197"/>
      <c r="O189" s="198"/>
    </row>
    <row r="190" spans="1:28" ht="15" thickBot="1" x14ac:dyDescent="0.35">
      <c r="A190" s="199"/>
      <c r="B190" s="200"/>
      <c r="C190" s="200"/>
      <c r="D190" s="200"/>
      <c r="E190" s="200"/>
      <c r="F190" s="200"/>
      <c r="G190" s="200"/>
      <c r="H190" s="200"/>
      <c r="I190" s="200"/>
      <c r="J190" s="200"/>
      <c r="K190" s="200"/>
      <c r="L190" s="200"/>
      <c r="M190" s="200"/>
      <c r="N190" s="200"/>
      <c r="O190" s="201"/>
    </row>
    <row r="191" spans="1:28" ht="21.6" thickBot="1" x14ac:dyDescent="0.35">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3">
      <c r="A192" s="9"/>
      <c r="B192" s="193" t="s">
        <v>2636</v>
      </c>
      <c r="C192" s="193"/>
      <c r="E192" s="5" t="s">
        <v>20</v>
      </c>
      <c r="H192" s="26" t="s">
        <v>24</v>
      </c>
      <c r="J192" s="5" t="s">
        <v>2637</v>
      </c>
      <c r="K192" s="5"/>
      <c r="M192" s="5"/>
      <c r="N192" s="5"/>
      <c r="O192" s="8"/>
      <c r="Q192" s="151"/>
      <c r="R192" s="152"/>
      <c r="S192" s="152"/>
      <c r="T192" s="151"/>
    </row>
    <row r="193" spans="1:18" x14ac:dyDescent="0.3">
      <c r="A193" s="9"/>
      <c r="C193" s="124">
        <v>41964</v>
      </c>
      <c r="D193" s="5"/>
      <c r="E193" s="123">
        <v>2998</v>
      </c>
      <c r="F193" s="5"/>
      <c r="G193" s="5"/>
      <c r="H193" s="123" t="s">
        <v>2696</v>
      </c>
      <c r="J193" s="5"/>
      <c r="K193" s="124">
        <v>40556</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2" t="s">
        <v>29</v>
      </c>
      <c r="B197" s="203"/>
      <c r="C197" s="203"/>
      <c r="D197" s="203"/>
      <c r="E197" s="203"/>
      <c r="F197" s="203"/>
      <c r="G197" s="203"/>
      <c r="H197" s="203"/>
      <c r="I197" s="203"/>
      <c r="J197" s="203"/>
      <c r="K197" s="203"/>
      <c r="L197" s="203"/>
      <c r="M197" s="203"/>
      <c r="N197" s="203"/>
      <c r="O197" s="204"/>
      <c r="P197" s="76"/>
    </row>
    <row r="198" spans="1:18" ht="21.6" thickBot="1" x14ac:dyDescent="0.35">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3">
      <c r="A199" s="9"/>
      <c r="B199" s="233" t="s">
        <v>2659</v>
      </c>
      <c r="C199" s="233"/>
      <c r="D199" s="233"/>
      <c r="E199" s="233"/>
      <c r="F199" s="233"/>
      <c r="G199" s="233"/>
      <c r="H199" s="233"/>
      <c r="I199" s="233"/>
      <c r="J199" s="233"/>
      <c r="K199" s="233"/>
      <c r="L199" s="233"/>
      <c r="M199" s="233"/>
      <c r="N199" s="233"/>
      <c r="O199" s="8"/>
    </row>
    <row r="200" spans="1:18" x14ac:dyDescent="0.3">
      <c r="A200" s="9"/>
      <c r="B200" s="190"/>
      <c r="C200" s="190"/>
      <c r="D200" s="190"/>
      <c r="E200" s="190"/>
      <c r="F200" s="190"/>
      <c r="G200" s="190"/>
      <c r="H200" s="190"/>
      <c r="I200" s="190"/>
      <c r="J200" s="190"/>
      <c r="K200" s="190"/>
      <c r="L200" s="190"/>
      <c r="M200" s="190"/>
      <c r="N200" s="190"/>
      <c r="O200" s="8"/>
    </row>
    <row r="201" spans="1:18" x14ac:dyDescent="0.3">
      <c r="A201" s="9"/>
      <c r="B201" s="191" t="s">
        <v>2648</v>
      </c>
      <c r="C201" s="192"/>
      <c r="D201" s="192"/>
      <c r="E201" s="192"/>
      <c r="F201" s="192"/>
      <c r="G201" s="192"/>
      <c r="H201" s="192"/>
      <c r="I201" s="192"/>
      <c r="J201" s="192"/>
      <c r="K201" s="192"/>
      <c r="L201" s="192"/>
      <c r="M201" s="192"/>
      <c r="N201" s="192"/>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74" t="s">
        <v>2681</v>
      </c>
      <c r="J211" s="27" t="s">
        <v>2622</v>
      </c>
      <c r="K211" s="145" t="s">
        <v>2694</v>
      </c>
      <c r="L211" s="21"/>
      <c r="M211" s="21"/>
      <c r="N211" s="21"/>
      <c r="O211" s="8"/>
    </row>
    <row r="212" spans="1:15" x14ac:dyDescent="0.3">
      <c r="A212" s="9"/>
      <c r="B212" s="27" t="s">
        <v>2619</v>
      </c>
      <c r="C212" s="144" t="s">
        <v>2696</v>
      </c>
      <c r="D212" s="21"/>
      <c r="G212" s="27" t="s">
        <v>2621</v>
      </c>
      <c r="H212" s="174">
        <v>4104656</v>
      </c>
      <c r="J212" s="27" t="s">
        <v>2623</v>
      </c>
      <c r="K212" s="144" t="s">
        <v>2695</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3.6"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6.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5.2"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5.2"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5.2"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5.2"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5.2"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5.2"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5.2"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5.2"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5.2"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5.2"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5.2"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5.2"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5.2"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2"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5.2"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5.2"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5.2"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5.2"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5.2"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5.2"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5.2"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6.8" x14ac:dyDescent="0.3">
      <c r="D37" s="3" t="s">
        <v>75</v>
      </c>
      <c r="H37" s="3" t="s">
        <v>243</v>
      </c>
      <c r="I37" s="3" t="s">
        <v>289</v>
      </c>
      <c r="M37" s="3" t="s">
        <v>451</v>
      </c>
      <c r="Q37" s="3" t="s">
        <v>550</v>
      </c>
      <c r="T37" s="3" t="s">
        <v>693</v>
      </c>
      <c r="X37" s="3" t="s">
        <v>798</v>
      </c>
      <c r="Y37" s="3" t="s">
        <v>857</v>
      </c>
      <c r="AD37" s="3" t="s">
        <v>915</v>
      </c>
      <c r="AF37" s="3" t="s">
        <v>1023</v>
      </c>
      <c r="AG37" s="3" t="s">
        <v>1062</v>
      </c>
    </row>
    <row r="38" spans="1:33" ht="16.8" x14ac:dyDescent="0.3">
      <c r="D38" s="3" t="s">
        <v>76</v>
      </c>
      <c r="H38" s="3" t="s">
        <v>244</v>
      </c>
      <c r="I38" s="3" t="s">
        <v>290</v>
      </c>
      <c r="M38" s="3" t="s">
        <v>452</v>
      </c>
      <c r="Q38" s="3" t="s">
        <v>551</v>
      </c>
      <c r="T38" s="3" t="s">
        <v>694</v>
      </c>
      <c r="X38" s="3" t="s">
        <v>799</v>
      </c>
      <c r="Y38" s="3" t="s">
        <v>858</v>
      </c>
      <c r="AD38" s="3" t="s">
        <v>916</v>
      </c>
      <c r="AF38" s="3" t="s">
        <v>1024</v>
      </c>
      <c r="AG38" s="3" t="s">
        <v>1063</v>
      </c>
    </row>
    <row r="39" spans="1:33" ht="16.8" x14ac:dyDescent="0.3">
      <c r="D39" s="3" t="s">
        <v>77</v>
      </c>
      <c r="H39" s="3" t="s">
        <v>245</v>
      </c>
      <c r="I39" s="3" t="s">
        <v>291</v>
      </c>
      <c r="M39" s="3" t="s">
        <v>453</v>
      </c>
      <c r="Q39" s="3" t="s">
        <v>552</v>
      </c>
      <c r="T39" s="3" t="s">
        <v>695</v>
      </c>
      <c r="X39" s="3" t="s">
        <v>800</v>
      </c>
      <c r="Y39" s="3" t="s">
        <v>859</v>
      </c>
      <c r="AD39" s="3" t="s">
        <v>917</v>
      </c>
      <c r="AF39" s="3" t="s">
        <v>1025</v>
      </c>
      <c r="AG39" s="3" t="s">
        <v>1064</v>
      </c>
    </row>
    <row r="40" spans="1:33" ht="25.2" x14ac:dyDescent="0.3">
      <c r="D40" s="3" t="s">
        <v>78</v>
      </c>
      <c r="H40" s="3" t="s">
        <v>246</v>
      </c>
      <c r="I40" s="3" t="s">
        <v>292</v>
      </c>
      <c r="M40" s="3" t="s">
        <v>454</v>
      </c>
      <c r="Q40" s="3" t="s">
        <v>90</v>
      </c>
      <c r="X40" s="3" t="s">
        <v>801</v>
      </c>
      <c r="Y40" s="3" t="s">
        <v>149</v>
      </c>
      <c r="AD40" s="3" t="s">
        <v>91</v>
      </c>
      <c r="AF40" s="3" t="s">
        <v>1026</v>
      </c>
      <c r="AG40" s="3" t="s">
        <v>1065</v>
      </c>
    </row>
    <row r="41" spans="1:33" ht="16.8" x14ac:dyDescent="0.3">
      <c r="D41" s="3" t="s">
        <v>79</v>
      </c>
      <c r="H41" s="3" t="s">
        <v>247</v>
      </c>
      <c r="I41" s="3" t="s">
        <v>293</v>
      </c>
      <c r="M41" s="3" t="s">
        <v>455</v>
      </c>
      <c r="Q41" s="3" t="s">
        <v>553</v>
      </c>
      <c r="X41" s="3" t="s">
        <v>572</v>
      </c>
      <c r="Y41" s="3" t="s">
        <v>860</v>
      </c>
      <c r="AD41" s="3" t="s">
        <v>918</v>
      </c>
      <c r="AF41" s="3" t="s">
        <v>1027</v>
      </c>
      <c r="AG41" s="3" t="s">
        <v>1066</v>
      </c>
    </row>
    <row r="42" spans="1:33" ht="16.8" x14ac:dyDescent="0.3">
      <c r="D42" s="3" t="s">
        <v>80</v>
      </c>
      <c r="H42" s="3" t="s">
        <v>248</v>
      </c>
      <c r="I42" s="3" t="s">
        <v>294</v>
      </c>
      <c r="M42" s="3" t="s">
        <v>456</v>
      </c>
      <c r="Q42" s="3" t="s">
        <v>554</v>
      </c>
      <c r="X42" s="3" t="s">
        <v>110</v>
      </c>
      <c r="Y42" s="3" t="s">
        <v>861</v>
      </c>
      <c r="AD42" s="3" t="s">
        <v>919</v>
      </c>
      <c r="AF42" s="3" t="s">
        <v>132</v>
      </c>
      <c r="AG42" s="3" t="s">
        <v>1067</v>
      </c>
    </row>
    <row r="43" spans="1:33" ht="42" x14ac:dyDescent="0.3">
      <c r="D43" s="3" t="s">
        <v>81</v>
      </c>
      <c r="H43" s="3" t="s">
        <v>249</v>
      </c>
      <c r="I43" s="3" t="s">
        <v>295</v>
      </c>
      <c r="M43" s="3" t="s">
        <v>457</v>
      </c>
      <c r="Q43" s="3" t="s">
        <v>555</v>
      </c>
      <c r="X43" s="3" t="s">
        <v>802</v>
      </c>
      <c r="AD43" s="3" t="s">
        <v>920</v>
      </c>
      <c r="AF43" s="3" t="s">
        <v>1013</v>
      </c>
      <c r="AG43" s="3" t="s">
        <v>1068</v>
      </c>
    </row>
    <row r="44" spans="1:33" ht="16.8" x14ac:dyDescent="0.3">
      <c r="D44" s="3" t="s">
        <v>82</v>
      </c>
      <c r="H44" s="3" t="s">
        <v>250</v>
      </c>
      <c r="I44" s="3" t="s">
        <v>296</v>
      </c>
      <c r="M44" s="3" t="s">
        <v>458</v>
      </c>
      <c r="Q44" s="3" t="s">
        <v>556</v>
      </c>
      <c r="X44" s="3" t="s">
        <v>803</v>
      </c>
      <c r="AD44" s="3" t="s">
        <v>921</v>
      </c>
      <c r="AF44" s="3" t="s">
        <v>1028</v>
      </c>
      <c r="AG44" s="3" t="s">
        <v>1069</v>
      </c>
    </row>
    <row r="45" spans="1:33" ht="33.6" x14ac:dyDescent="0.3">
      <c r="D45" s="3" t="s">
        <v>70</v>
      </c>
      <c r="H45" s="3" t="s">
        <v>251</v>
      </c>
      <c r="I45" s="3" t="s">
        <v>297</v>
      </c>
      <c r="Q45" s="3" t="s">
        <v>557</v>
      </c>
      <c r="X45" s="3" t="s">
        <v>769</v>
      </c>
      <c r="AD45" s="3" t="s">
        <v>922</v>
      </c>
      <c r="AF45" s="3" t="s">
        <v>452</v>
      </c>
    </row>
    <row r="46" spans="1:33" ht="25.2" x14ac:dyDescent="0.3">
      <c r="D46" s="3" t="s">
        <v>141</v>
      </c>
      <c r="H46" s="3" t="s">
        <v>252</v>
      </c>
      <c r="I46" s="3" t="s">
        <v>298</v>
      </c>
      <c r="Q46" s="3" t="s">
        <v>558</v>
      </c>
      <c r="X46" s="3" t="s">
        <v>805</v>
      </c>
      <c r="AD46" s="3" t="s">
        <v>923</v>
      </c>
      <c r="AF46" s="3" t="s">
        <v>1029</v>
      </c>
    </row>
    <row r="47" spans="1:33" ht="16.8" x14ac:dyDescent="0.3">
      <c r="D47" s="3" t="s">
        <v>83</v>
      </c>
      <c r="H47" s="3" t="s">
        <v>253</v>
      </c>
      <c r="I47" s="3" t="s">
        <v>99</v>
      </c>
      <c r="Q47" s="3" t="s">
        <v>559</v>
      </c>
      <c r="X47" s="3" t="s">
        <v>806</v>
      </c>
      <c r="AD47" s="3" t="s">
        <v>924</v>
      </c>
      <c r="AF47" s="3" t="s">
        <v>1030</v>
      </c>
    </row>
    <row r="48" spans="1:33" ht="16.8" x14ac:dyDescent="0.3">
      <c r="D48" s="3" t="s">
        <v>84</v>
      </c>
      <c r="H48" s="3" t="s">
        <v>254</v>
      </c>
      <c r="I48" s="3" t="s">
        <v>300</v>
      </c>
      <c r="Q48" s="3" t="s">
        <v>560</v>
      </c>
      <c r="X48" s="3" t="s">
        <v>807</v>
      </c>
      <c r="AD48" s="3" t="s">
        <v>481</v>
      </c>
      <c r="AF48" s="3" t="s">
        <v>1031</v>
      </c>
    </row>
    <row r="49" spans="4:32" ht="16.8" x14ac:dyDescent="0.3">
      <c r="D49" s="3" t="s">
        <v>85</v>
      </c>
      <c r="I49" s="3" t="s">
        <v>302</v>
      </c>
      <c r="Q49" s="3" t="s">
        <v>561</v>
      </c>
      <c r="X49" s="3" t="s">
        <v>808</v>
      </c>
      <c r="AD49" s="3" t="s">
        <v>925</v>
      </c>
      <c r="AF49" s="3" t="s">
        <v>1032</v>
      </c>
    </row>
    <row r="50" spans="4:32" ht="16.8" x14ac:dyDescent="0.3">
      <c r="D50" s="3" t="s">
        <v>86</v>
      </c>
      <c r="I50" s="3" t="s">
        <v>301</v>
      </c>
      <c r="Q50" s="3" t="s">
        <v>562</v>
      </c>
      <c r="X50" s="3" t="s">
        <v>809</v>
      </c>
      <c r="AD50" s="3" t="s">
        <v>926</v>
      </c>
    </row>
    <row r="51" spans="4:32" ht="16.8" x14ac:dyDescent="0.3">
      <c r="D51" s="3" t="s">
        <v>87</v>
      </c>
      <c r="I51" s="3" t="s">
        <v>299</v>
      </c>
      <c r="Q51" s="3" t="s">
        <v>563</v>
      </c>
      <c r="X51" s="3" t="s">
        <v>588</v>
      </c>
      <c r="AD51" s="3" t="s">
        <v>927</v>
      </c>
    </row>
    <row r="52" spans="4:32" ht="16.8" x14ac:dyDescent="0.3">
      <c r="D52" s="3" t="s">
        <v>88</v>
      </c>
      <c r="I52" s="3" t="s">
        <v>304</v>
      </c>
      <c r="Q52" s="3" t="s">
        <v>564</v>
      </c>
      <c r="X52" s="3" t="s">
        <v>810</v>
      </c>
      <c r="AD52" s="3" t="s">
        <v>928</v>
      </c>
    </row>
    <row r="53" spans="4:32" ht="16.8" x14ac:dyDescent="0.3">
      <c r="D53" s="3" t="s">
        <v>89</v>
      </c>
      <c r="I53" s="3" t="s">
        <v>305</v>
      </c>
      <c r="Q53" s="3" t="s">
        <v>565</v>
      </c>
      <c r="X53" s="3" t="s">
        <v>811</v>
      </c>
      <c r="AD53" s="3" t="s">
        <v>929</v>
      </c>
    </row>
    <row r="54" spans="4:32" ht="33.6" x14ac:dyDescent="0.3">
      <c r="D54" s="3" t="s">
        <v>90</v>
      </c>
      <c r="I54" s="3" t="s">
        <v>306</v>
      </c>
      <c r="Q54" s="3" t="s">
        <v>566</v>
      </c>
      <c r="X54" s="3" t="s">
        <v>819</v>
      </c>
      <c r="AD54" s="3" t="s">
        <v>930</v>
      </c>
    </row>
    <row r="55" spans="4:32" ht="25.2" x14ac:dyDescent="0.3">
      <c r="D55" s="3" t="s">
        <v>91</v>
      </c>
      <c r="I55" s="3" t="s">
        <v>307</v>
      </c>
      <c r="Q55" s="3" t="s">
        <v>437</v>
      </c>
      <c r="X55" s="3" t="s">
        <v>590</v>
      </c>
      <c r="AD55" s="3" t="s">
        <v>931</v>
      </c>
    </row>
    <row r="56" spans="4:32" ht="16.8" x14ac:dyDescent="0.3">
      <c r="D56" s="3" t="s">
        <v>92</v>
      </c>
      <c r="I56" s="3" t="s">
        <v>308</v>
      </c>
      <c r="Q56" s="3" t="s">
        <v>567</v>
      </c>
      <c r="X56" s="3" t="s">
        <v>813</v>
      </c>
      <c r="AD56" s="3" t="s">
        <v>932</v>
      </c>
    </row>
    <row r="57" spans="4:32" ht="16.8" x14ac:dyDescent="0.3">
      <c r="D57" s="3" t="s">
        <v>93</v>
      </c>
      <c r="I57" s="3" t="s">
        <v>309</v>
      </c>
      <c r="Q57" s="3" t="s">
        <v>568</v>
      </c>
      <c r="X57" s="3" t="s">
        <v>243</v>
      </c>
      <c r="AD57" s="3" t="s">
        <v>933</v>
      </c>
    </row>
    <row r="58" spans="4:32" ht="25.2" x14ac:dyDescent="0.3">
      <c r="D58" s="3" t="s">
        <v>94</v>
      </c>
      <c r="I58" s="3" t="s">
        <v>310</v>
      </c>
      <c r="Q58" s="3" t="s">
        <v>569</v>
      </c>
      <c r="X58" s="3" t="s">
        <v>814</v>
      </c>
      <c r="AD58" s="3" t="s">
        <v>934</v>
      </c>
    </row>
    <row r="59" spans="4:32" x14ac:dyDescent="0.3">
      <c r="D59" s="3" t="s">
        <v>95</v>
      </c>
      <c r="I59" s="3" t="s">
        <v>311</v>
      </c>
      <c r="Q59" s="3" t="s">
        <v>570</v>
      </c>
      <c r="X59" s="3" t="s">
        <v>812</v>
      </c>
      <c r="AD59" s="3" t="s">
        <v>935</v>
      </c>
    </row>
    <row r="60" spans="4:32" ht="16.8" x14ac:dyDescent="0.3">
      <c r="D60" s="3" t="s">
        <v>96</v>
      </c>
      <c r="I60" s="3" t="s">
        <v>312</v>
      </c>
      <c r="Q60" s="3" t="s">
        <v>571</v>
      </c>
      <c r="X60" s="3" t="s">
        <v>138</v>
      </c>
      <c r="AD60" s="3" t="s">
        <v>936</v>
      </c>
    </row>
    <row r="61" spans="4:32" ht="25.2"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6.8" x14ac:dyDescent="0.3">
      <c r="D63" s="3" t="s">
        <v>99</v>
      </c>
      <c r="I63" s="3" t="s">
        <v>315</v>
      </c>
      <c r="Q63" s="3" t="s">
        <v>573</v>
      </c>
      <c r="X63" s="3" t="s">
        <v>817</v>
      </c>
      <c r="AD63" s="3" t="s">
        <v>939</v>
      </c>
    </row>
    <row r="64" spans="4:32" ht="16.8" x14ac:dyDescent="0.3">
      <c r="D64" s="3" t="s">
        <v>100</v>
      </c>
      <c r="I64" s="3" t="s">
        <v>316</v>
      </c>
      <c r="Q64" s="3" t="s">
        <v>574</v>
      </c>
      <c r="X64" s="3" t="s">
        <v>818</v>
      </c>
      <c r="AD64" s="3" t="s">
        <v>940</v>
      </c>
    </row>
    <row r="65" spans="4:30" ht="25.2" x14ac:dyDescent="0.3">
      <c r="D65" s="3" t="s">
        <v>101</v>
      </c>
      <c r="I65" s="3" t="s">
        <v>317</v>
      </c>
      <c r="Q65" s="3" t="s">
        <v>575</v>
      </c>
      <c r="X65" s="3" t="s">
        <v>820</v>
      </c>
      <c r="AD65" s="3" t="s">
        <v>941</v>
      </c>
    </row>
    <row r="66" spans="4:30" ht="16.8" x14ac:dyDescent="0.3">
      <c r="D66" s="3" t="s">
        <v>102</v>
      </c>
      <c r="I66" s="3" t="s">
        <v>318</v>
      </c>
      <c r="Q66" s="3" t="s">
        <v>576</v>
      </c>
      <c r="X66" s="3" t="s">
        <v>821</v>
      </c>
      <c r="AD66" s="3" t="s">
        <v>942</v>
      </c>
    </row>
    <row r="67" spans="4:30" ht="16.8" x14ac:dyDescent="0.3">
      <c r="D67" s="3" t="s">
        <v>103</v>
      </c>
      <c r="I67" s="3" t="s">
        <v>319</v>
      </c>
      <c r="Q67" s="3" t="s">
        <v>577</v>
      </c>
      <c r="AD67" s="3" t="s">
        <v>943</v>
      </c>
    </row>
    <row r="68" spans="4:30" ht="16.8" x14ac:dyDescent="0.3">
      <c r="D68" s="3" t="s">
        <v>104</v>
      </c>
      <c r="I68" s="3" t="s">
        <v>320</v>
      </c>
      <c r="Q68" s="3" t="s">
        <v>578</v>
      </c>
      <c r="AD68" s="3" t="s">
        <v>122</v>
      </c>
    </row>
    <row r="69" spans="4:30" ht="25.2" x14ac:dyDescent="0.3">
      <c r="D69" s="3" t="s">
        <v>105</v>
      </c>
      <c r="I69" s="3" t="s">
        <v>321</v>
      </c>
      <c r="Q69" s="3" t="s">
        <v>579</v>
      </c>
      <c r="AD69" s="3" t="s">
        <v>944</v>
      </c>
    </row>
    <row r="70" spans="4:30" ht="16.8" x14ac:dyDescent="0.3">
      <c r="D70" s="3" t="s">
        <v>106</v>
      </c>
      <c r="I70" s="3" t="s">
        <v>322</v>
      </c>
      <c r="Q70" s="3" t="s">
        <v>580</v>
      </c>
      <c r="AD70" s="3" t="s">
        <v>945</v>
      </c>
    </row>
    <row r="71" spans="4:30" ht="16.8" x14ac:dyDescent="0.3">
      <c r="D71" s="3" t="s">
        <v>38</v>
      </c>
      <c r="I71" s="3" t="s">
        <v>323</v>
      </c>
      <c r="Q71" s="3" t="s">
        <v>581</v>
      </c>
      <c r="AD71" s="3" t="s">
        <v>946</v>
      </c>
    </row>
    <row r="72" spans="4:30" ht="16.8" x14ac:dyDescent="0.3">
      <c r="D72" s="3" t="s">
        <v>107</v>
      </c>
      <c r="I72" s="3" t="s">
        <v>324</v>
      </c>
      <c r="Q72" s="3" t="s">
        <v>582</v>
      </c>
      <c r="AD72" s="3" t="s">
        <v>947</v>
      </c>
    </row>
    <row r="73" spans="4:30" ht="16.8" x14ac:dyDescent="0.3">
      <c r="D73" s="3" t="s">
        <v>108</v>
      </c>
      <c r="I73" s="3" t="s">
        <v>325</v>
      </c>
      <c r="Q73" s="3" t="s">
        <v>583</v>
      </c>
      <c r="AD73" s="3" t="s">
        <v>948</v>
      </c>
    </row>
    <row r="74" spans="4:30" ht="25.2" x14ac:dyDescent="0.3">
      <c r="D74" s="3" t="s">
        <v>109</v>
      </c>
      <c r="I74" s="3" t="s">
        <v>326</v>
      </c>
      <c r="Q74" s="3" t="s">
        <v>584</v>
      </c>
      <c r="AD74" s="3" t="s">
        <v>949</v>
      </c>
    </row>
    <row r="75" spans="4:30" ht="16.8" x14ac:dyDescent="0.3">
      <c r="D75" s="3" t="s">
        <v>110</v>
      </c>
      <c r="I75" s="3" t="s">
        <v>327</v>
      </c>
      <c r="Q75" s="3" t="s">
        <v>585</v>
      </c>
      <c r="AD75" s="3" t="s">
        <v>950</v>
      </c>
    </row>
    <row r="76" spans="4:30" ht="33.6" x14ac:dyDescent="0.3">
      <c r="D76" s="3" t="s">
        <v>112</v>
      </c>
      <c r="I76" s="3" t="s">
        <v>328</v>
      </c>
      <c r="Q76" s="3" t="s">
        <v>586</v>
      </c>
      <c r="AD76" s="3" t="s">
        <v>951</v>
      </c>
    </row>
    <row r="77" spans="4:30" ht="16.8" x14ac:dyDescent="0.3">
      <c r="D77" s="3" t="s">
        <v>111</v>
      </c>
      <c r="I77" s="3" t="s">
        <v>329</v>
      </c>
      <c r="Q77" s="3" t="s">
        <v>588</v>
      </c>
      <c r="AD77" s="3" t="s">
        <v>138</v>
      </c>
    </row>
    <row r="78" spans="4:30" ht="42" x14ac:dyDescent="0.3">
      <c r="D78" s="3" t="s">
        <v>113</v>
      </c>
      <c r="I78" s="3" t="s">
        <v>330</v>
      </c>
      <c r="Q78" s="3" t="s">
        <v>589</v>
      </c>
      <c r="AD78" s="3" t="s">
        <v>952</v>
      </c>
    </row>
    <row r="79" spans="4:30" ht="25.2" x14ac:dyDescent="0.3">
      <c r="D79" s="3" t="s">
        <v>114</v>
      </c>
      <c r="I79" s="3" t="s">
        <v>331</v>
      </c>
      <c r="Q79" s="3" t="s">
        <v>590</v>
      </c>
      <c r="AD79" s="3" t="s">
        <v>953</v>
      </c>
    </row>
    <row r="80" spans="4:30" ht="25.2" x14ac:dyDescent="0.3">
      <c r="D80" s="3" t="s">
        <v>115</v>
      </c>
      <c r="I80" s="3" t="s">
        <v>332</v>
      </c>
      <c r="Q80" s="3" t="s">
        <v>591</v>
      </c>
      <c r="AD80" s="3" t="s">
        <v>954</v>
      </c>
    </row>
    <row r="81" spans="4:30" ht="25.2" x14ac:dyDescent="0.3">
      <c r="D81" s="3" t="s">
        <v>116</v>
      </c>
      <c r="I81" s="3" t="s">
        <v>333</v>
      </c>
      <c r="Q81" s="3" t="s">
        <v>128</v>
      </c>
      <c r="AD81" s="3" t="s">
        <v>955</v>
      </c>
    </row>
    <row r="82" spans="4:30" ht="25.2" x14ac:dyDescent="0.3">
      <c r="D82" s="3" t="s">
        <v>117</v>
      </c>
      <c r="I82" s="3" t="s">
        <v>334</v>
      </c>
      <c r="Q82" s="3" t="s">
        <v>592</v>
      </c>
      <c r="AD82" s="3" t="s">
        <v>453</v>
      </c>
    </row>
    <row r="83" spans="4:30" ht="16.8" x14ac:dyDescent="0.3">
      <c r="D83" s="3" t="s">
        <v>118</v>
      </c>
      <c r="I83" s="3" t="s">
        <v>335</v>
      </c>
      <c r="Q83" s="3" t="s">
        <v>593</v>
      </c>
      <c r="AD83" s="3" t="s">
        <v>956</v>
      </c>
    </row>
    <row r="84" spans="4:30" ht="25.2" x14ac:dyDescent="0.3">
      <c r="D84" s="3" t="s">
        <v>119</v>
      </c>
      <c r="I84" s="3" t="s">
        <v>336</v>
      </c>
      <c r="Q84" s="3" t="s">
        <v>594</v>
      </c>
      <c r="AD84" s="3" t="s">
        <v>957</v>
      </c>
    </row>
    <row r="85" spans="4:30" ht="16.8" x14ac:dyDescent="0.3">
      <c r="D85" s="3" t="s">
        <v>120</v>
      </c>
      <c r="I85" s="3" t="s">
        <v>337</v>
      </c>
      <c r="Q85" s="3" t="s">
        <v>595</v>
      </c>
      <c r="AD85" s="3" t="s">
        <v>958</v>
      </c>
    </row>
    <row r="86" spans="4:30" ht="25.2" x14ac:dyDescent="0.3">
      <c r="D86" s="3" t="s">
        <v>121</v>
      </c>
      <c r="I86" s="3" t="s">
        <v>338</v>
      </c>
      <c r="Q86" s="3" t="s">
        <v>596</v>
      </c>
      <c r="AD86" s="3" t="s">
        <v>959</v>
      </c>
    </row>
    <row r="87" spans="4:30" ht="25.2" x14ac:dyDescent="0.3">
      <c r="D87" s="3" t="s">
        <v>122</v>
      </c>
      <c r="I87" s="3" t="s">
        <v>339</v>
      </c>
      <c r="Q87" s="3" t="s">
        <v>597</v>
      </c>
      <c r="AD87" s="3" t="s">
        <v>960</v>
      </c>
    </row>
    <row r="88" spans="4:30" ht="16.8" x14ac:dyDescent="0.3">
      <c r="D88" s="3" t="s">
        <v>123</v>
      </c>
      <c r="I88" s="3" t="s">
        <v>341</v>
      </c>
      <c r="Q88" s="3" t="s">
        <v>598</v>
      </c>
      <c r="AD88" s="3" t="s">
        <v>253</v>
      </c>
    </row>
    <row r="89" spans="4:30" ht="25.2" x14ac:dyDescent="0.3">
      <c r="D89" s="3" t="s">
        <v>124</v>
      </c>
      <c r="I89" s="3" t="s">
        <v>342</v>
      </c>
      <c r="Q89" s="3" t="s">
        <v>599</v>
      </c>
      <c r="AD89" s="3" t="s">
        <v>961</v>
      </c>
    </row>
    <row r="90" spans="4:30" ht="16.8" x14ac:dyDescent="0.3">
      <c r="D90" s="3" t="s">
        <v>125</v>
      </c>
      <c r="I90" s="3" t="s">
        <v>343</v>
      </c>
      <c r="Q90" s="3" t="s">
        <v>600</v>
      </c>
    </row>
    <row r="91" spans="4:30" ht="33.6" x14ac:dyDescent="0.3">
      <c r="D91" s="3" t="s">
        <v>126</v>
      </c>
      <c r="I91" s="3" t="s">
        <v>340</v>
      </c>
      <c r="Q91" s="3" t="s">
        <v>601</v>
      </c>
    </row>
    <row r="92" spans="4:30" ht="16.8" x14ac:dyDescent="0.3">
      <c r="D92" s="3" t="s">
        <v>127</v>
      </c>
      <c r="I92" s="3" t="s">
        <v>344</v>
      </c>
      <c r="Q92" s="3" t="s">
        <v>602</v>
      </c>
    </row>
    <row r="93" spans="4:30" ht="25.2" x14ac:dyDescent="0.3">
      <c r="D93" s="3" t="s">
        <v>128</v>
      </c>
      <c r="I93" s="3" t="s">
        <v>345</v>
      </c>
      <c r="Q93" s="3" t="s">
        <v>603</v>
      </c>
    </row>
    <row r="94" spans="4:30" ht="16.8" x14ac:dyDescent="0.3">
      <c r="D94" s="3" t="s">
        <v>129</v>
      </c>
      <c r="I94" s="3" t="s">
        <v>346</v>
      </c>
      <c r="Q94" s="3" t="s">
        <v>604</v>
      </c>
    </row>
    <row r="95" spans="4:30" ht="25.2" x14ac:dyDescent="0.3">
      <c r="D95" s="3" t="s">
        <v>130</v>
      </c>
      <c r="I95" s="3" t="s">
        <v>347</v>
      </c>
      <c r="Q95" s="3" t="s">
        <v>605</v>
      </c>
    </row>
    <row r="96" spans="4:30" ht="16.8" x14ac:dyDescent="0.3">
      <c r="D96" s="3" t="s">
        <v>131</v>
      </c>
      <c r="I96" s="3" t="s">
        <v>349</v>
      </c>
      <c r="Q96" s="3" t="s">
        <v>606</v>
      </c>
    </row>
    <row r="97" spans="4:17" x14ac:dyDescent="0.3">
      <c r="D97" s="3" t="s">
        <v>132</v>
      </c>
      <c r="I97" s="3" t="s">
        <v>348</v>
      </c>
      <c r="Q97" s="3" t="s">
        <v>607</v>
      </c>
    </row>
    <row r="98" spans="4:17" ht="42" x14ac:dyDescent="0.3">
      <c r="D98" s="3" t="s">
        <v>133</v>
      </c>
      <c r="I98" s="3" t="s">
        <v>350</v>
      </c>
      <c r="Q98" s="3" t="s">
        <v>608</v>
      </c>
    </row>
    <row r="99" spans="4:17" ht="25.2" x14ac:dyDescent="0.3">
      <c r="D99" s="3" t="s">
        <v>134</v>
      </c>
      <c r="I99" s="3" t="s">
        <v>351</v>
      </c>
      <c r="Q99" s="3" t="s">
        <v>609</v>
      </c>
    </row>
    <row r="100" spans="4:17" ht="16.8" x14ac:dyDescent="0.3">
      <c r="D100" s="3" t="s">
        <v>135</v>
      </c>
      <c r="I100" s="3" t="s">
        <v>352</v>
      </c>
      <c r="Q100" s="3" t="s">
        <v>610</v>
      </c>
    </row>
    <row r="101" spans="4:17" ht="16.8" x14ac:dyDescent="0.3">
      <c r="D101" s="3" t="s">
        <v>136</v>
      </c>
      <c r="I101" s="3" t="s">
        <v>354</v>
      </c>
      <c r="Q101" s="3" t="s">
        <v>611</v>
      </c>
    </row>
    <row r="102" spans="4:17" ht="25.2" x14ac:dyDescent="0.3">
      <c r="D102" s="3" t="s">
        <v>137</v>
      </c>
      <c r="I102" s="3" t="s">
        <v>353</v>
      </c>
      <c r="Q102" s="3" t="s">
        <v>612</v>
      </c>
    </row>
    <row r="103" spans="4:17" ht="16.8" x14ac:dyDescent="0.3">
      <c r="D103" s="3" t="s">
        <v>138</v>
      </c>
      <c r="I103" s="3" t="s">
        <v>355</v>
      </c>
      <c r="Q103" s="3" t="s">
        <v>613</v>
      </c>
    </row>
    <row r="104" spans="4:17" ht="33.6" x14ac:dyDescent="0.3">
      <c r="D104" s="3" t="s">
        <v>48</v>
      </c>
      <c r="I104" s="3" t="s">
        <v>356</v>
      </c>
      <c r="Q104" s="3" t="s">
        <v>614</v>
      </c>
    </row>
    <row r="105" spans="4:17" ht="25.2" x14ac:dyDescent="0.3">
      <c r="D105" s="3" t="s">
        <v>139</v>
      </c>
      <c r="I105" s="3" t="s">
        <v>357</v>
      </c>
      <c r="Q105" s="3" t="s">
        <v>615</v>
      </c>
    </row>
    <row r="106" spans="4:17" ht="16.8"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6.8" x14ac:dyDescent="0.3">
      <c r="D109" s="3" t="s">
        <v>144</v>
      </c>
      <c r="I109" s="3" t="s">
        <v>361</v>
      </c>
      <c r="Q109" s="3" t="s">
        <v>619</v>
      </c>
    </row>
    <row r="110" spans="4:17" x14ac:dyDescent="0.3">
      <c r="D110" s="3" t="s">
        <v>145</v>
      </c>
      <c r="I110" s="3" t="s">
        <v>362</v>
      </c>
      <c r="Q110" s="3" t="s">
        <v>620</v>
      </c>
    </row>
    <row r="111" spans="4:17" ht="33.6" x14ac:dyDescent="0.3">
      <c r="D111" s="3" t="s">
        <v>146</v>
      </c>
      <c r="I111" s="3" t="s">
        <v>363</v>
      </c>
      <c r="Q111" s="3" t="s">
        <v>616</v>
      </c>
    </row>
    <row r="112" spans="4:17" ht="16.8" x14ac:dyDescent="0.3">
      <c r="D112" s="3" t="s">
        <v>147</v>
      </c>
      <c r="I112" s="3" t="s">
        <v>364</v>
      </c>
      <c r="Q112" s="3" t="s">
        <v>621</v>
      </c>
    </row>
    <row r="113" spans="4:17" ht="16.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6.8" x14ac:dyDescent="0.3">
      <c r="D117" s="3" t="s">
        <v>152</v>
      </c>
      <c r="I117" s="3" t="s">
        <v>368</v>
      </c>
      <c r="Q117" s="3" t="s">
        <v>626</v>
      </c>
    </row>
    <row r="118" spans="4:17" ht="16.8" x14ac:dyDescent="0.3">
      <c r="D118" s="3" t="s">
        <v>153</v>
      </c>
      <c r="I118" s="3" t="s">
        <v>369</v>
      </c>
      <c r="Q118" s="3" t="s">
        <v>627</v>
      </c>
    </row>
    <row r="119" spans="4:17" ht="16.8" x14ac:dyDescent="0.3">
      <c r="D119" s="3" t="s">
        <v>154</v>
      </c>
      <c r="I119" s="3" t="s">
        <v>370</v>
      </c>
    </row>
    <row r="120" spans="4:17" x14ac:dyDescent="0.3">
      <c r="D120" s="3" t="s">
        <v>155</v>
      </c>
      <c r="I120" s="3" t="s">
        <v>371</v>
      </c>
    </row>
    <row r="121" spans="4:17" x14ac:dyDescent="0.3">
      <c r="D121" s="3" t="s">
        <v>156</v>
      </c>
      <c r="I121" s="3" t="s">
        <v>372</v>
      </c>
    </row>
    <row r="122" spans="4:17" ht="16.8" x14ac:dyDescent="0.3">
      <c r="D122" s="3" t="s">
        <v>157</v>
      </c>
      <c r="I122" s="3" t="s">
        <v>373</v>
      </c>
    </row>
    <row r="123" spans="4:17" ht="16.8" x14ac:dyDescent="0.3">
      <c r="D123" s="3" t="s">
        <v>158</v>
      </c>
      <c r="I123" s="3" t="s">
        <v>303</v>
      </c>
    </row>
    <row r="124" spans="4:17" ht="16.8" x14ac:dyDescent="0.3">
      <c r="D124" s="3" t="s">
        <v>159</v>
      </c>
      <c r="I124" s="3" t="s">
        <v>374</v>
      </c>
    </row>
    <row r="125" spans="4:17" ht="16.8" x14ac:dyDescent="0.3">
      <c r="D125" s="3" t="s">
        <v>160</v>
      </c>
      <c r="I125" s="3" t="s">
        <v>375</v>
      </c>
    </row>
    <row r="126" spans="4:17" x14ac:dyDescent="0.3">
      <c r="D126" s="3" t="s">
        <v>161</v>
      </c>
    </row>
    <row r="127" spans="4:17" ht="16.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schemas.microsoft.com/office/infopath/2007/PartnerControls"/>
    <ds:schemaRef ds:uri="http://purl.org/dc/terms/"/>
    <ds:schemaRef ds:uri="http://purl.org/dc/dcmitype/"/>
    <ds:schemaRef ds:uri="4fb10211-09fb-4e80-9f0b-184718d5d98c"/>
    <ds:schemaRef ds:uri="http://schemas.microsoft.com/office/2006/documentManagement/types"/>
    <ds:schemaRef ds:uri="http://schemas.openxmlformats.org/package/2006/metadata/core-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F_MuniveGuillot</cp:lastModifiedBy>
  <cp:lastPrinted>2020-12-29T20:36:21Z</cp:lastPrinted>
  <dcterms:created xsi:type="dcterms:W3CDTF">2020-10-14T21:57:42Z</dcterms:created>
  <dcterms:modified xsi:type="dcterms:W3CDTF">2020-12-29T20:44:59Z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