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itza\Desktop\CAMILA\CONTRATACION 2021\INVITACION 2020\#INV-2021-85-2\"/>
    </mc:Choice>
  </mc:AlternateContent>
  <xr:revisionPtr revIDLastSave="0" documentId="13_ncr:1_{E390B57D-4E7C-46C6-8C1B-3D6CD768FF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<sst xmlns="http://schemas.openxmlformats.org/spreadsheetml/2006/main" count="3150" uniqueCount="2701">
  <si>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</si>
  <si>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</si>
  <si>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</si>
  <si>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</si>
  <si>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</si>
  <si>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</si>
  <si>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</si>
  <si>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</si>
  <si>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</si>
  <si>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</si>
  <si>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</si>
  <si>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</si>
  <si>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</si>
  <si>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</si>
  <si>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</si>
  <si>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</si>
  <si>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</si>
  <si>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</si>
  <si>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</si>
  <si>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</si>
  <si>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</si>
  <si>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</si>
  <si>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</si>
  <si>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</si>
  <si>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</si>
  <si>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</si>
  <si>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</si>
  <si>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</si>
  <si>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</si>
  <si>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</si>
  <si>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</si>
  <si>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</si>
  <si>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</si>
  <si>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</si>
  <si>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</si>
  <si>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</si>
  <si>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</si>
  <si>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</si>
  <si>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</si>
  <si>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</si>
  <si>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</si>
  <si>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</si>
  <si>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</si>
  <si>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</si>
  <si>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</si>
  <si>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</si>
  <si>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</si>
  <si>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</si>
  <si>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</si>
  <si>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</si>
  <si>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</si>
  <si>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</si>
  <si>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</si>
  <si>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</si>
  <si>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</si>
  <si>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</si>
  <si>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</si>
  <si>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</si>
  <si>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</si>
  <si>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</si>
  <si>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</si>
  <si>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</si>
  <si>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</si>
  <si>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</si>
  <si>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</si>
  <si>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</si>
  <si>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</si>
  <si>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</si>
  <si>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</si>
  <si>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</si>
  <si>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</si>
  <si>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</si>
  <si>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</si>
  <si>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</si>
  <si>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</si>
  <si>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</si>
  <si>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</si>
  <si>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</si>
  <si>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</si>
  <si>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</si>
  <si>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</si>
  <si>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</si>
  <si>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</si>
  <si>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</si>
  <si>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</si>
  <si>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</si>
  <si>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</si>
  <si>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</si>
  <si>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</si>
  <si>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</si>
  <si>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</si>
  <si>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</si>
  <si>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</si>
  <si>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</si>
  <si>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</si>
  <si>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</si>
  <si>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</si>
  <si>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</si>
  <si>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</si>
  <si>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</si>
  <si>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</si>
  <si>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</si>
  <si>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</si>
  <si>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</si>
  <si>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</si>
  <si>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</si>
  <si>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</si>
  <si>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</si>
  <si>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</si>
  <si>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</si>
  <si>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</si>
  <si>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</si>
  <si>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</si>
  <si>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</si>
  <si>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</si>
  <si>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</si>
  <si>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</si>
  <si>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</si>
  <si>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</si>
  <si>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</si>
  <si>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</si>
  <si>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</si>
  <si>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</si>
  <si>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</si>
  <si>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</si>
  <si>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</si>
  <si>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</si>
  <si>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</si>
  <si>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</si>
  <si>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</si>
  <si>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</si>
  <si>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</si>
  <si>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</si>
  <si>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</si>
  <si>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</si>
  <si>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</si>
  <si>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</si>
  <si>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</si>
  <si>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</si>
  <si>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</si>
  <si>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</si>
  <si>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</si>
  <si>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</si>
  <si>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</si>
  <si>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</si>
  <si>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</si>
  <si>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</si>
  <si>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</si>
  <si>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</si>
  <si>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</si>
  <si>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</si>
  <si>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</si>
  <si>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</si>
  <si>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</si>
  <si>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</si>
  <si>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</si>
  <si>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</si>
  <si>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</si>
  <si>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</si>
  <si>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</si>
  <si>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</si>
  <si>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</si>
  <si>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</si>
  <si>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</si>
  <si>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</si>
  <si>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</si>
  <si>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</si>
  <si>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</si>
  <si>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</si>
  <si>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</si>
  <si>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</si>
  <si>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</si>
  <si>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</si>
  <si>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</si>
  <si>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</si>
  <si>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</si>
  <si>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</si>
  <si>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</si>
  <si>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</si>
  <si>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</si>
  <si>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</si>
  <si>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</si>
  <si>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</si>
  <si>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</si>
  <si>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</si>
  <si>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</si>
  <si>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</si>
  <si>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</si>
  <si>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</si>
  <si>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</si>
  <si>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</si>
  <si>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</si>
  <si>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</si>
  <si>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</si>
  <si>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</si>
  <si>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</si>
  <si>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</si>
  <si>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</si>
  <si>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</si>
  <si>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</si>
  <si>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</si>
  <si>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</si>
  <si>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</si>
  <si>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</si>
  <si>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</si>
  <si>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</si>
  <si>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</si>
  <si>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</si>
  <si>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</si>
  <si>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</si>
  <si>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</si>
  <si>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</si>
  <si>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</si>
  <si>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</si>
  <si>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</si>
  <si>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</si>
  <si>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</si>
  <si>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</si>
  <si>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</si>
  <si>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</si>
  <si>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</si>
  <si>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</si>
  <si>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</si>
  <si>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</si>
  <si>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</si>
  <si>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</si>
  <si>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</si>
  <si>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</si>
  <si>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</si>
  <si>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</si>
  <si>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</si>
  <si>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</si>
  <si>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</si>
  <si>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</si>
  <si>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</si>
  <si>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</si>
  <si>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</si>
  <si>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</si>
  <si>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</si>
  <si>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</si>
  <si>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</si>
  <si>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</si>
  <si>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</si>
  <si>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</si>
  <si>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</si>
  <si>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</si>
  <si>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</si>
  <si>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</si>
  <si>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</si>
  <si>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</si>
  <si>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</si>
  <si>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</si>
  <si>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</si>
  <si>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</si>
  <si>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</si>
  <si>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</si>
  <si>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</si>
  <si>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</si>
  <si>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</si>
  <si>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</si>
  <si>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</si>
  <si>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</si>
  <si>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</si>
  <si>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</si>
  <si>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</si>
  <si>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</si>
  <si>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</si>
  <si>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</si>
  <si>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</si>
  <si>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</si>
  <si>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</si>
  <si>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</si>
  <si>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</si>
  <si>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</si>
  <si>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</si>
  <si>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</si>
  <si>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</si>
  <si>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</si>
  <si>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</si>
  <si>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</si>
  <si>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</si>
  <si>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</si>
  <si>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</si>
  <si>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</si>
  <si>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</si>
  <si>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</si>
  <si>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</si>
  <si>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</si>
  <si>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</si>
  <si>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</si>
  <si>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</si>
  <si>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</si>
  <si>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</si>
  <si>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</si>
  <si>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</si>
  <si>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</si>
  <si>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</si>
  <si>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</si>
  <si>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</si>
  <si>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</si>
  <si>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</si>
  <si>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</si>
  <si>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</si>
  <si>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</si>
  <si>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</si>
  <si>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</si>
  <si>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</si>
  <si>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</si>
  <si>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</si>
  <si>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</si>
  <si>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</si>
  <si>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</si>
  <si>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</si>
  <si>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</si>
  <si>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</si>
  <si>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</si>
  <si>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</si>
  <si>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</si>
  <si>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</si>
  <si>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</si>
  <si>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</si>
  <si>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</si>
  <si>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</si>
  <si>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</si>
  <si>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</si>
  <si>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</si>
  <si>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</si>
  <si>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</si>
  <si>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</si>
  <si>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</si>
  <si>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</si>
  <si>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</si>
  <si>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</si>
  <si>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</si>
  <si>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</si>
  <si>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</si>
  <si>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</si>
  <si>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</si>
  <si>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</si>
  <si>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</si>
  <si>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</si>
  <si>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</si>
  <si>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</si>
  <si>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</si>
  <si>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</si>
  <si>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</si>
  <si>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</si>
  <si>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</si>
  <si>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</si>
  <si>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</si>
  <si>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</si>
  <si>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</si>
  <si>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</si>
  <si>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</si>
  <si>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</si>
  <si>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</si>
  <si>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</si>
  <si>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</si>
  <si>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</si>
  <si>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</si>
  <si>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</si>
  <si>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</si>
  <si>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</si>
  <si>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</si>
  <si>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</si>
  <si>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</si>
  <si>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</si>
  <si>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</si>
  <si>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</si>
  <si>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</si>
  <si>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</si>
  <si>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</si>
  <si>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</si>
  <si>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</si>
  <si>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</si>
  <si>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</si>
  <si>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</si>
  <si>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</si>
  <si>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</si>
  <si>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</si>
  <si>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</si>
  <si>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</si>
  <si>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</si>
  <si>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</si>
  <si>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</si>
  <si>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</si>
  <si>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</si>
  <si>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</si>
  <si>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</si>
  <si>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</si>
  <si>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</si>
  <si>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</si>
  <si>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</si>
  <si>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</si>
  <si>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</si>
  <si>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</si>
  <si>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</si>
  <si>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</si>
  <si>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</si>
  <si>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</si>
  <si>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</si>
  <si>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</si>
  <si>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</si>
  <si>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</si>
  <si>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</si>
  <si>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</si>
  <si>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</si>
  <si>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</si>
  <si>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</si>
  <si>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</si>
  <si>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</si>
  <si>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</si>
  <si>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</si>
  <si>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</si>
  <si>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</si>
  <si>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</si>
  <si>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</si>
  <si>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</si>
  <si>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</si>
  <si>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</si>
  <si>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</si>
  <si>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</si>
  <si>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</si>
  <si>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</si>
  <si>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</si>
  <si>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</si>
  <si>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</si>
  <si>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</si>
  <si>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</si>
  <si>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</si>
  <si>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</si>
  <si>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</si>
  <si>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</si>
  <si>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</si>
  <si>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</si>
  <si>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</si>
  <si>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</si>
  <si>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</si>
  <si>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</si>
  <si>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</si>
  <si>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</si>
  <si>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</si>
  <si>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</si>
  <si>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</si>
  <si>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</si>
  <si>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</si>
  <si>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</si>
  <si>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</si>
  <si>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</si>
  <si>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</si>
  <si>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</si>
  <si>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</si>
  <si>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</si>
  <si>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</si>
  <si>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</si>
  <si>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</si>
  <si>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</si>
  <si>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</si>
  <si>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</si>
  <si>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</si>
  <si>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</si>
  <si>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</si>
  <si>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</si>
  <si>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</si>
  <si>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</si>
  <si>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</si>
  <si>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</si>
  <si>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</si>
  <si>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</si>
  <si>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</si>
  <si>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</si>
  <si>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</si>
  <si>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</si>
  <si>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</si>
  <si>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</si>
  <si>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</si>
  <si>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</si>
  <si>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</si>
  <si>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</si>
  <si>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</si>
  <si>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</si>
  <si>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</si>
  <si>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</si>
  <si>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</si>
  <si>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</si>
  <si>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</si>
  <si>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</si>
  <si>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</si>
  <si>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</si>
  <si>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</si>
  <si>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</si>
  <si>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</si>
  <si>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</si>
  <si>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</si>
  <si>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</si>
  <si>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</si>
  <si>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</si>
  <si>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</si>
  <si>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</si>
  <si>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</si>
  <si>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</si>
  <si>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</si>
  <si>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</si>
  <si>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</si>
  <si>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</si>
  <si>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</si>
  <si>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</si>
  <si>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</si>
  <si>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</si>
  <si>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</si>
  <si>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</si>
  <si>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</si>
  <si>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</si>
  <si>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</si>
  <si>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</si>
  <si>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</si>
  <si>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</si>
  <si>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</si>
  <si>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</si>
  <si>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</si>
  <si>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</si>
  <si>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</si>
  <si>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</si>
  <si>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</si>
  <si>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</si>
  <si>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</si>
  <si>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</si>
  <si>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</si>
  <si>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</si>
  <si>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</si>
  <si>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</si>
  <si>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</si>
  <si>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</si>
  <si>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</si>
  <si>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</si>
  <si>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</si>
  <si>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</si>
  <si>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</si>
  <si>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</si>
  <si>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</si>
  <si>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</si>
  <si>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</si>
  <si>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</si>
  <si>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</si>
  <si>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</si>
  <si>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</si>
  <si>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</si>
  <si>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</si>
  <si>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</si>
  <si>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</si>
  <si>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</si>
  <si>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</si>
  <si>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</si>
  <si>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</si>
  <si>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</si>
  <si>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</si>
  <si>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</si>
  <si>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</si>
  <si>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</si>
  <si>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</si>
  <si>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</si>
  <si>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</si>
  <si>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</si>
  <si>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</si>
  <si>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</si>
  <si>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</si>
  <si>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</si>
  <si>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</si>
  <si>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</si>
  <si>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</si>
  <si>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</si>
  <si>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</si>
  <si>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</si>
  <si>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</si>
  <si>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</si>
  <si>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</si>
  <si>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</si>
  <si>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</si>
  <si>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</si>
  <si>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</si>
  <si>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</si>
  <si>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</si>
  <si>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</si>
  <si>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</si>
  <si>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</si>
  <si>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</si>
  <si>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</si>
  <si>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</si>
  <si>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</si>
  <si>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</si>
  <si>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</si>
  <si>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</si>
  <si>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</si>
  <si>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</si>
  <si>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</si>
  <si>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</si>
  <si>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</si>
  <si>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</si>
  <si>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</si>
  <si>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</si>
  <si>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</si>
  <si>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</si>
  <si>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</si>
  <si>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</si>
  <si>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</si>
  <si>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</si>
  <si>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</si>
  <si>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</si>
  <si>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</si>
  <si>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</si>
  <si>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</si>
  <si>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</si>
  <si>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</si>
  <si>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</si>
  <si>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</si>
  <si>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</si>
  <si>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</si>
  <si>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</si>
  <si>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</si>
  <si>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</si>
  <si>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</si>
  <si>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</si>
  <si>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</si>
  <si>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</si>
  <si>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</si>
  <si>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</si>
  <si>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</si>
  <si>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</si>
  <si>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</si>
  <si>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</si>
  <si>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</si>
  <si>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</si>
  <si>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</si>
  <si>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</si>
  <si>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</si>
  <si>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</si>
  <si>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</si>
  <si>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</si>
  <si>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</si>
  <si>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</si>
  <si>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</si>
  <si>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</si>
  <si>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</si>
  <si>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</si>
  <si>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</si>
  <si>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</si>
  <si>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</si>
  <si>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</si>
  <si>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</si>
  <si>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</si>
  <si>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</si>
  <si>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</si>
  <si>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</si>
  <si>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</si>
  <si>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</si>
  <si>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</si>
  <si>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</si>
  <si>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</si>
  <si>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</si>
  <si>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</si>
  <si>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</si>
  <si>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</si>
  <si>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</si>
  <si>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</si>
  <si>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</si>
  <si>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</si>
  <si>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</si>
  <si>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</si>
  <si>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</si>
  <si>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</si>
  <si>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</si>
  <si>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</si>
  <si>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</si>
  <si>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</si>
  <si>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</si>
  <si>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</si>
  <si>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</si>
  <si>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</si>
  <si>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</si>
  <si>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</si>
  <si>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</si>
  <si>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</si>
  <si>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</si>
  <si>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</si>
  <si>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</si>
  <si>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</si>
  <si>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</si>
  <si>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</si>
  <si>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</si>
  <si>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</si>
  <si>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</si>
  <si>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</si>
  <si>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</si>
  <si>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</si>
  <si>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</si>
  <si>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</si>
  <si>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</si>
  <si>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</si>
  <si>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</si>
  <si>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</si>
  <si>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</si>
  <si>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</si>
  <si>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</si>
  <si>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</si>
  <si>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</si>
  <si>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</si>
  <si>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</si>
  <si>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</si>
  <si>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</si>
  <si>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</si>
  <si>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</si>
  <si>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</si>
  <si>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</si>
  <si>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</si>
  <si>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</si>
  <si>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</si>
  <si>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</si>
  <si>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</si>
  <si>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</si>
  <si>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</si>
  <si>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</si>
  <si>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</si>
  <si>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</si>
  <si>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</si>
  <si>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</si>
  <si>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</si>
  <si>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</si>
  <si>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</si>
  <si>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</si>
  <si>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</si>
  <si>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</si>
  <si>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</si>
  <si>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</si>
  <si>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</si>
  <si>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</si>
  <si>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</si>
  <si>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</si>
  <si>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</si>
  <si>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</si>
  <si>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</si>
  <si>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</si>
  <si>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</si>
  <si>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</si>
  <si>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</si>
  <si>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</si>
  <si>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</si>
  <si>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</si>
  <si>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</si>
  <si>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</si>
  <si>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</si>
  <si>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</si>
  <si>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</si>
  <si>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</si>
  <si>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</si>
  <si>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</si>
  <si>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</si>
  <si>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</si>
  <si>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</si>
  <si>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</si>
  <si>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</si>
  <si>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</si>
  <si>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</si>
  <si>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</si>
  <si>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</si>
  <si>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</si>
  <si>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</si>
  <si>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</si>
  <si>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</si>
  <si>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</si>
  <si>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</si>
  <si>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</si>
  <si>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</si>
  <si>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</si>
  <si>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</si>
  <si>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</si>
  <si>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</si>
  <si>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</si>
  <si>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</si>
  <si>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</si>
  <si>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</si>
  <si>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</si>
  <si>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</si>
  <si>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</si>
  <si>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</si>
  <si>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</si>
  <si>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</si>
  <si>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</si>
  <si>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</si>
  <si>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</si>
  <si>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</si>
  <si>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</si>
  <si>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</si>
  <si>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</si>
  <si>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</si>
  <si>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</si>
  <si>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</si>
  <si>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</si>
  <si>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</si>
  <si>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</si>
  <si>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</si>
  <si>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</si>
  <si>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</si>
  <si>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</si>
  <si>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</si>
  <si>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</si>
  <si>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</si>
  <si>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</si>
  <si>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</si>
  <si>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</si>
  <si>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</si>
  <si>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</si>
  <si>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</si>
  <si>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</si>
  <si>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</si>
  <si>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</si>
  <si>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</si>
  <si>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</si>
  <si>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</si>
  <si>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</si>
  <si>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</si>
  <si>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</si>
  <si>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</si>
  <si>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</si>
  <si>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</si>
  <si>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</si>
  <si>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</si>
  <si>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</si>
  <si>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</si>
  <si>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</si>
  <si>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</si>
  <si>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</si>
  <si>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</si>
  <si>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</si>
  <si>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</si>
  <si>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</si>
  <si>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</si>
  <si>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</si>
  <si>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</si>
  <si>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</si>
  <si>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</si>
  <si>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</si>
  <si>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</si>
  <si>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</si>
  <si>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</si>
  <si>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</si>
  <si>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</si>
  <si>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</si>
  <si>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</si>
  <si>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</si>
  <si>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</si>
  <si>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</si>
  <si>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</si>
  <si>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</si>
  <si>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</si>
  <si>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</si>
  <si>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</si>
  <si>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</si>
  <si>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</si>
  <si>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</si>
  <si>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</si>
  <si>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</si>
  <si>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</si>
  <si>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</si>
  <si>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</si>
  <si>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</si>
  <si>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</si>
  <si>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</si>
  <si>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</si>
  <si>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</si>
  <si>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</si>
  <si>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</si>
  <si>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</si>
  <si>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</si>
  <si>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</si>
  <si>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</si>
  <si>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</si>
  <si>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</si>
  <si>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</si>
  <si>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</si>
  <si>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</si>
  <si>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</si>
  <si>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</si>
  <si>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</si>
  <si>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</si>
  <si>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</si>
  <si>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</si>
  <si>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</si>
  <si>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</si>
  <si>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</si>
  <si>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</si>
  <si>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</si>
  <si>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</si>
  <si>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</si>
  <si>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</si>
  <si>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</si>
  <si>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</si>
  <si>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</si>
  <si>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</si>
  <si>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</si>
  <si>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</si>
  <si>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</si>
  <si>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</si>
  <si>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</si>
  <si>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</si>
  <si>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</si>
  <si>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</si>
  <si>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</si>
  <si>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</si>
  <si>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</si>
  <si>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</si>
  <si>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</si>
  <si>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</si>
  <si>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</si>
  <si>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</si>
  <si>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</si>
  <si>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</si>
  <si>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</si>
  <si>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</si>
  <si>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</si>
  <si>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</si>
  <si>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</si>
  <si>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</si>
  <si>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</si>
  <si>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</si>
  <si>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</si>
  <si>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</si>
  <si>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</si>
  <si>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</si>
  <si>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</si>
  <si>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</si>
  <si>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</si>
  <si>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</si>
  <si>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</si>
  <si>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</si>
  <si>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</si>
  <si>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</si>
  <si>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</si>
  <si>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</si>
  <si>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</si>
  <si>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</si>
  <si>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</si>
  <si>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</si>
  <si>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</si>
  <si>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</si>
  <si>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</si>
  <si>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</si>
  <si>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</si>
  <si>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</si>
  <si>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</si>
  <si>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</si>
  <si>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</si>
  <si>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</si>
  <si>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</si>
  <si>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</si>
  <si>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</si>
  <si>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</si>
  <si>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</si>
  <si>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</si>
  <si>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</si>
  <si>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</si>
  <si>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</si>
  <si>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</si>
  <si>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</si>
  <si>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</si>
  <si>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</si>
  <si>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</si>
  <si>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</si>
  <si>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</si>
  <si>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</si>
  <si>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</si>
  <si>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</si>
  <si>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</si>
  <si>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</si>
  <si>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</si>
  <si>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</si>
  <si>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</si>
  <si>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</si>
  <si>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</si>
  <si>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</si>
  <si>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</si>
  <si>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</si>
  <si>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</si>
  <si>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</si>
  <si>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</si>
  <si>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</si>
  <si>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</si>
  <si>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</si>
  <si>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</si>
  <si>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</si>
  <si>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</si>
  <si>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</si>
  <si>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</si>
  <si>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</si>
  <si>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</si>
  <si>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</si>
  <si>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</si>
  <si>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</si>
  <si>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</si>
  <si>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</si>
  <si>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</si>
  <si>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</si>
  <si>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</si>
  <si>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</si>
  <si>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</si>
  <si>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</si>
  <si>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</si>
  <si>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</si>
  <si>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</si>
  <si>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</si>
  <si>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</si>
  <si>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</si>
  <si>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</si>
  <si>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</si>
  <si>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</si>
  <si>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</si>
  <si>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</si>
  <si>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</si>
  <si>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</si>
  <si>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</si>
  <si>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</si>
  <si>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</si>
  <si>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</si>
  <si>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</si>
  <si>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</si>
  <si>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</si>
  <si>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</si>
  <si>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</si>
  <si>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</si>
  <si>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</si>
  <si>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</si>
  <si>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</si>
  <si>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</si>
  <si>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</si>
  <si>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</si>
  <si>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</si>
  <si>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</si>
  <si>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</si>
  <si>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</si>
  <si>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</si>
  <si>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</si>
  <si>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</si>
  <si>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</si>
  <si>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</si>
  <si>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</si>
  <si>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</si>
  <si>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</si>
  <si>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</si>
  <si>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</si>
  <si>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</si>
  <si>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</si>
  <si>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</si>
  <si>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</si>
  <si>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</si>
  <si>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</si>
  <si>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</si>
  <si>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</si>
  <si>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</si>
  <si>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</si>
  <si>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</si>
  <si>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</si>
  <si>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</si>
  <si>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</si>
  <si>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</si>
  <si>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</si>
  <si>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</si>
  <si>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</si>
  <si>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</si>
  <si>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</si>
  <si>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</si>
  <si>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</si>
  <si>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</si>
  <si>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</si>
  <si>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</si>
  <si>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</si>
  <si>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</si>
  <si>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</si>
  <si>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</si>
  <si>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</si>
  <si>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</si>
  <si>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</si>
  <si>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</si>
  <si>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</si>
  <si>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</si>
  <si>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</si>
  <si>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</si>
  <si>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</si>
  <si>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</si>
  <si>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</si>
  <si>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</si>
  <si>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</si>
  <si>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</si>
  <si>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</si>
  <si>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</si>
  <si>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</si>
  <si>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</si>
  <si>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</si>
  <si>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</si>
  <si>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</si>
  <si>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</si>
  <si>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</si>
  <si>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</si>
  <si>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</si>
  <si>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</si>
  <si>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</si>
  <si>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</si>
  <si>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</si>
  <si>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</si>
  <si>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</si>
  <si>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</si>
  <si>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</si>
  <si>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</si>
  <si>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</si>
  <si>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</si>
  <si>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</si>
  <si>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</si>
  <si>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</si>
  <si>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</si>
  <si>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</si>
  <si>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</si>
  <si>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</si>
  <si>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</si>
  <si>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</si>
  <si>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</si>
  <si>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</si>
  <si>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</si>
  <si>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</si>
  <si>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</si>
  <si>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</si>
  <si>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</si>
  <si>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</si>
  <si>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</si>
  <si>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</si>
  <si>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</si>
  <si>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</si>
  <si>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</si>
  <si>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</si>
  <si>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</si>
  <si>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</si>
  <si>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</si>
  <si>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</si>
  <si>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</si>
  <si>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</si>
  <si>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</si>
  <si>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</si>
  <si>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</si>
  <si>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</si>
  <si>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</si>
  <si>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</si>
  <si>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</si>
  <si>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</si>
  <si>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</si>
  <si>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</si>
  <si>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</si>
  <si>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</si>
  <si>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</si>
  <si>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</si>
  <si>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</si>
  <si>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</si>
  <si>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</si>
  <si>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</si>
  <si>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</si>
  <si>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</si>
  <si>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</si>
  <si>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</si>
  <si>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</si>
  <si>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</si>
  <si>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</si>
  <si>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</si>
  <si>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</si>
  <si>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</si>
  <si>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</si>
  <si>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</si>
  <si>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</si>
  <si>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</si>
  <si>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</si>
  <si>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</si>
  <si>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</si>
  <si>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</si>
  <si>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</si>
  <si>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</si>
  <si>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</si>
  <si>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</si>
  <si>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</si>
  <si>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</si>
  <si>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</si>
  <si>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</si>
  <si>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</si>
  <si>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</si>
  <si>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</si>
  <si>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</si>
  <si>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</si>
  <si>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</si>
  <si>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</si>
  <si>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</si>
  <si>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</si>
  <si>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</si>
  <si>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</si>
  <si>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</si>
  <si>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</si>
  <si>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</si>
  <si>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</si>
  <si>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</si>
  <si>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</si>
  <si>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</si>
  <si>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</si>
  <si>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</si>
  <si>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</si>
  <si>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</si>
  <si>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</si>
  <si>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</si>
  <si>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</si>
  <si>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</si>
  <si>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</si>
  <si>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</si>
  <si>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</si>
  <si>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</si>
  <si>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</si>
  <si>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</si>
  <si>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</si>
  <si>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</si>
  <si>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</si>
  <si>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</si>
  <si>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</si>
  <si>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</si>
  <si>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</si>
  <si>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</si>
  <si>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</si>
  <si>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</si>
  <si>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</si>
  <si>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</si>
  <si>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</si>
  <si>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</si>
  <si>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</si>
  <si>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</si>
  <si>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</si>
  <si>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</si>
  <si>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</si>
  <si>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</si>
  <si>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</si>
  <si>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</si>
  <si>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</si>
  <si>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</si>
  <si>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</si>
  <si>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</si>
  <si>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</si>
  <si>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</si>
  <si>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</si>
  <si>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</si>
  <si>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</si>
  <si>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</si>
  <si>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</si>
  <si>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</si>
  <si>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</si>
  <si>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</si>
  <si>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</si>
  <si>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</si>
  <si>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</si>
  <si>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</si>
  <si>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</si>
  <si>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</si>
  <si>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</si>
  <si>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</si>
  <si>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</si>
  <si>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</si>
  <si>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</si>
  <si>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</si>
  <si>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</si>
  <si>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</si>
  <si>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</si>
  <si>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</si>
  <si>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</si>
  <si>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</si>
  <si>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</si>
  <si>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</si>
  <si>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</si>
  <si>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</si>
  <si>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</si>
  <si>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</si>
  <si>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</si>
  <si>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</si>
  <si>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</si>
  <si>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</si>
  <si>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</si>
  <si>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</si>
  <si>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</si>
  <si>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</si>
  <si>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</si>
  <si>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</si>
  <si>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</si>
  <si>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</si>
  <si>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</si>
  <si>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</si>
  <si>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</si>
  <si>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</si>
  <si>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</si>
  <si>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</si>
  <si>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</si>
  <si>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</si>
  <si>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</si>
  <si>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</si>
  <si>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</si>
  <si>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</si>
  <si>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</si>
  <si>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</si>
  <si>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</si>
  <si>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</si>
  <si>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</si>
  <si>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</si>
  <si>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</si>
  <si>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</si>
  <si>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</si>
  <si>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</si>
  <si>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</si>
  <si>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</si>
  <si>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</si>
  <si>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</si>
  <si>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</si>
  <si>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</si>
  <si>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</si>
  <si>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</si>
  <si>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</si>
  <si>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</si>
  <si>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</si>
  <si>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</si>
  <si>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</si>
  <si>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</si>
  <si>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</si>
  <si>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</si>
  <si>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</si>
  <si>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</si>
  <si>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</si>
  <si>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</si>
  <si>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</si>
  <si>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</si>
  <si>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</si>
  <si>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</si>
  <si>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</si>
  <si>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</si>
  <si>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</si>
  <si>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</si>
  <si>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</si>
  <si>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</si>
  <si>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</si>
  <si>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</si>
  <si>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</si>
  <si>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</si>
  <si>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</si>
  <si>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</si>
  <si>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</si>
  <si>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</si>
  <si>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</si>
  <si>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</si>
  <si>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</si>
  <si>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</si>
  <si>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</si>
  <si>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</si>
  <si>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</si>
  <si>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</si>
  <si>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</si>
  <si>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</si>
  <si>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</si>
  <si>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</si>
  <si>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</si>
  <si>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</si>
  <si>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</si>
  <si>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</si>
  <si>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</si>
  <si>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</si>
  <si>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</si>
  <si>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</si>
  <si>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</si>
  <si>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</si>
  <si>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</si>
  <si>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</si>
  <si>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</si>
  <si>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</si>
  <si>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</si>
  <si>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</si>
  <si>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</si>
  <si>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</si>
  <si>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</si>
  <si>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</si>
  <si>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</si>
  <si>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</si>
  <si>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</si>
  <si>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</si>
  <si>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</si>
  <si>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</si>
  <si>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</si>
  <si>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</si>
  <si>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</si>
  <si>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</si>
  <si>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</si>
  <si>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</si>
  <si>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</si>
  <si>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</si>
  <si>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</si>
  <si>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</si>
  <si>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</si>
  <si>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</si>
  <si>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</si>
  <si>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</si>
  <si>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</si>
  <si>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</si>
  <si>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</si>
  <si>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</si>
  <si>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</si>
  <si>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</si>
  <si>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</si>
  <si>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</si>
  <si>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</si>
  <si>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</si>
  <si>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</si>
  <si>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</si>
  <si>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</si>
  <si>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</si>
  <si>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</si>
  <si>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</si>
  <si>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</si>
  <si>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</si>
  <si>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</si>
  <si>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</si>
  <si>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</si>
  <si>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</si>
  <si>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</si>
  <si>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</si>
  <si>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</si>
  <si>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</si>
  <si>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</si>
  <si>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</si>
  <si>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</si>
  <si>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</si>
  <si>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</si>
  <si>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</si>
  <si>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</si>
  <si>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</si>
  <si>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</si>
  <si>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</si>
  <si>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</si>
  <si>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</si>
  <si>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</si>
  <si>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</si>
  <si>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</si>
  <si>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</si>
  <si>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</si>
  <si>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</si>
  <si>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</si>
  <si>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</si>
  <si>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</si>
  <si>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</si>
  <si>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</si>
  <si>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</si>
  <si>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</si>
  <si>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</si>
  <si>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</si>
  <si>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</si>
  <si>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</si>
  <si>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</si>
  <si>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</si>
  <si>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</si>
  <si>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</si>
  <si>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</si>
  <si>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</si>
  <si>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</si>
  <si>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</si>
  <si>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</si>
  <si>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</si>
  <si>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</si>
  <si>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</si>
  <si>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</si>
  <si>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</si>
  <si>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</si>
  <si>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</si>
  <si>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</si>
  <si>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</si>
  <si>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</si>
  <si>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</si>
  <si>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</si>
  <si>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</si>
  <si>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</si>
  <si>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</si>
  <si>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</si>
  <si>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</si>
  <si>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</si>
  <si>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</si>
  <si>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</si>
  <si>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</si>
  <si>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</si>
  <si>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</si>
  <si>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</si>
  <si>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</si>
  <si>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</si>
  <si>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</si>
  <si>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</si>
  <si>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</si>
  <si>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</si>
  <si>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</si>
  <si>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</si>
  <si>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</si>
  <si>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</si>
  <si>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</si>
  <si>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</si>
  <si>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</si>
  <si>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</si>
  <si>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</si>
  <si>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</si>
  <si>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</si>
  <si>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</si>
  <si>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</si>
  <si>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</si>
  <si>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</si>
  <si>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</si>
  <si>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</si>
  <si>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</si>
  <si>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</si>
  <si>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</si>
  <si>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</si>
  <si>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</si>
  <si>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</si>
  <si>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</si>
  <si>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</si>
  <si>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</si>
  <si>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</si>
  <si>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</si>
  <si>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</si>
  <si>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</si>
  <si>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</si>
  <si>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</si>
  <si>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</si>
  <si>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</si>
  <si>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</si>
  <si>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</si>
  <si>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</si>
  <si>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</si>
  <si>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</si>
  <si>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</si>
  <si>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</si>
  <si>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</si>
  <si>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</si>
  <si>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</si>
  <si>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</si>
  <si>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</si>
  <si>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</si>
  <si>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</si>
  <si>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</si>
  <si>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</si>
  <si>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</si>
  <si>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</si>
  <si>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</si>
  <si>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</si>
  <si>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</si>
  <si>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</si>
  <si>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</si>
  <si>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</si>
  <si>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</si>
  <si>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</si>
  <si>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</si>
  <si>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</si>
  <si>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</si>
  <si>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</si>
  <si>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</si>
  <si>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</si>
  <si>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</si>
  <si>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</si>
  <si>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</si>
  <si>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</si>
  <si>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</si>
  <si>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</si>
  <si>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</si>
  <si>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</si>
  <si>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</si>
  <si>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</si>
  <si>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</si>
  <si>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</si>
  <si>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</si>
  <si>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</si>
  <si>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</si>
  <si>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</si>
  <si>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</si>
  <si>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</si>
  <si>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</si>
  <si>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</si>
  <si>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</si>
  <si>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</si>
  <si>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</si>
  <si>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</si>
  <si>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</si>
  <si>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</si>
  <si>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</si>
  <si>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</si>
  <si>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</si>
  <si>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</si>
  <si>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</si>
  <si>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</si>
  <si>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</si>
  <si>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</si>
  <si>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</si>
  <si>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</si>
  <si>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</si>
  <si>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</si>
  <si>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</si>
  <si>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</si>
  <si>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</si>
  <si>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</si>
  <si>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</si>
  <si>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</si>
  <si>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</si>
  <si>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</si>
  <si>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</si>
  <si>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</si>
  <si>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</si>
  <si>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</si>
  <si>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</si>
  <si>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</si>
  <si>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</si>
  <si>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</si>
  <si>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</si>
  <si>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</si>
  <si>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</si>
  <si>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</si>
  <si>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</si>
  <si>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</si>
  <si>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</si>
  <si>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</si>
  <si>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</si>
  <si>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</si>
  <si>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</si>
  <si>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</si>
  <si>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</si>
  <si>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</si>
  <si>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</si>
  <si>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</si>
  <si>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</si>
  <si>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</si>
  <si>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</si>
  <si>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</si>
  <si>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</si>
  <si>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</si>
  <si>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</si>
  <si>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</si>
  <si>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</si>
  <si>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</si>
  <si>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</si>
  <si>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</si>
  <si>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</si>
  <si>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</si>
  <si>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</si>
  <si>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</si>
  <si>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</si>
  <si>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</si>
  <si>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</si>
  <si>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</si>
  <si>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</si>
  <si>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</si>
  <si>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</si>
  <si>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</si>
  <si>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</si>
  <si>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</si>
  <si>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</si>
  <si>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</si>
  <si>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</si>
  <si>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</si>
  <si>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</si>
  <si>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</si>
  <si>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</si>
  <si>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</si>
  <si>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</si>
  <si>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</si>
  <si>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</si>
  <si>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</si>
  <si>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</si>
  <si>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</si>
  <si>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</si>
  <si>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</si>
  <si>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</si>
  <si>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</si>
  <si>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</si>
  <si>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</si>
  <si>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</si>
  <si>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</si>
  <si>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</si>
  <si>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</si>
  <si>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</si>
  <si>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</si>
  <si>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</si>
  <si>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</si>
  <si>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</si>
  <si>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</si>
  <si>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</si>
  <si>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</si>
  <si>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</si>
  <si>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</si>
  <si>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</si>
  <si>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</si>
  <si>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</si>
  <si>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</si>
  <si>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</si>
  <si>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</si>
  <si>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</si>
  <si>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</si>
  <si>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</si>
  <si>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</si>
  <si>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</si>
  <si>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</si>
  <si>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</si>
  <si>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</si>
  <si>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</si>
  <si>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</si>
  <si>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</si>
  <si>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</si>
  <si>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</si>
  <si>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</si>
  <si>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</si>
  <si>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</si>
  <si>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</si>
  <si>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</si>
  <si>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</si>
  <si>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</si>
  <si>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</si>
  <si>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</si>
  <si>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</si>
  <si>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</si>
  <si>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</si>
  <si>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</si>
  <si>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</si>
  <si>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</si>
  <si>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</si>
  <si>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</si>
  <si>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</si>
  <si>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</si>
  <si>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</si>
  <si>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</si>
  <si>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</si>
  <si>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</si>
  <si>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</si>
  <si>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</si>
  <si>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</si>
  <si>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</si>
  <si>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</si>
  <si>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</si>
  <si>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</si>
  <si>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</si>
  <si>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</si>
  <si>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</si>
  <si>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</si>
  <si>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</si>
  <si>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</si>
  <si>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</si>
  <si>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</si>
  <si>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</si>
  <si>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</si>
  <si>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</si>
  <si>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</si>
  <si>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</si>
  <si>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</si>
  <si>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</si>
  <si>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</si>
  <si>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</si>
  <si>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</si>
  <si>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</si>
  <si>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</si>
  <si>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</si>
  <si>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</si>
  <si>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</si>
  <si>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</si>
  <si>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</si>
  <si>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</si>
  <si>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</si>
  <si>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</si>
  <si>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</si>
  <si>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</si>
  <si>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</si>
  <si>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</si>
  <si>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</si>
  <si>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</si>
  <si>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</si>
  <si>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</si>
  <si>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</si>
  <si>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</si>
  <si>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</si>
  <si>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</si>
  <si>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</si>
  <si>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</si>
  <si>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</si>
  <si>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</si>
  <si>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</si>
  <si>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</si>
  <si>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</si>
  <si>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</si>
  <si>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</si>
  <si>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</si>
  <si>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</si>
  <si>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</si>
  <si>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</si>
  <si>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</si>
  <si>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</si>
  <si>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</si>
  <si>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</si>
  <si>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</si>
  <si>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</si>
  <si>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</si>
  <si>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</si>
  <si>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</si>
  <si>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</si>
  <si>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</si>
  <si>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</si>
  <si>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</si>
  <si>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</si>
  <si>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</si>
  <si>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</si>
  <si>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</si>
  <si>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</si>
  <si>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</si>
  <si>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</si>
  <si>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</si>
  <si>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</si>
  <si>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</si>
  <si>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</si>
  <si>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</si>
  <si>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</si>
  <si>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</si>
  <si>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</si>
  <si>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</si>
  <si>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</si>
  <si>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</si>
  <si>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</si>
  <si>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</si>
  <si>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</si>
  <si>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</si>
  <si>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</si>
  <si>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</si>
  <si>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</si>
  <si>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</si>
  <si>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</si>
  <si>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</si>
  <si>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</si>
  <si>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</si>
  <si>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</si>
  <si>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</si>
  <si>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</si>
  <si>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</si>
  <si>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</si>
  <si>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</si>
  <si>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</si>
  <si>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</si>
  <si>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</si>
  <si>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</si>
  <si>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</si>
  <si>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</si>
  <si>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</si>
  <si>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</si>
  <si>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</si>
  <si>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</si>
  <si>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</si>
  <si>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</si>
  <si>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</si>
  <si>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</si>
  <si>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</si>
  <si>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</si>
  <si>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</si>
  <si>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</si>
  <si>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</si>
  <si>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</si>
  <si>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</si>
  <si>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</si>
  <si>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</si>
  <si>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</si>
  <si>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</si>
  <si>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</si>
  <si>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</si>
  <si>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</si>
  <si>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</si>
  <si>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</si>
  <si>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</si>
  <si>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</si>
  <si>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</si>
  <si>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</si>
  <si>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</si>
  <si>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</si>
  <si>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</si>
  <si>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</si>
  <si>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</si>
  <si>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</si>
  <si>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</si>
  <si>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</si>
  <si>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</si>
  <si>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</si>
  <si>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</si>
  <si>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</si>
  <si>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</si>
  <si>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</si>
  <si>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</si>
  <si>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</si>
  <si>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</si>
  <si>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</si>
  <si>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</si>
  <si>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</si>
  <si>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</si>
  <si>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</si>
  <si>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</si>
  <si>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</si>
  <si>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</si>
  <si>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</si>
  <si>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</si>
  <si>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</si>
  <si>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</si>
  <si>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</si>
  <si>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</si>
  <si>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</si>
  <si>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</si>
  <si>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</si>
  <si>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</si>
  <si>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</si>
  <si>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</si>
  <si>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</si>
  <si>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</si>
  <si>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</si>
  <si>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</si>
  <si>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</si>
  <si>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</si>
  <si>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</si>
  <si>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</si>
  <si>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</si>
  <si>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</si>
  <si>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</si>
  <si>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</si>
  <si>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</si>
  <si>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</si>
  <si>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</si>
  <si>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</si>
  <si>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</si>
  <si>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</si>
  <si>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</si>
  <si>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</si>
  <si>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</si>
  <si>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</si>
  <si>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</si>
  <si>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</si>
  <si>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</si>
  <si>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</si>
  <si>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</si>
  <si>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</si>
  <si>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</si>
  <si>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</si>
  <si>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</si>
  <si>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</si>
  <si>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</si>
  <si>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</si>
  <si>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</si>
  <si>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</si>
  <si>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</si>
  <si>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</si>
  <si>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</si>
  <si>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</si>
  <si>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</si>
  <si>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</si>
  <si>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</si>
  <si>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</si>
  <si>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</si>
  <si>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</si>
  <si>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</si>
  <si>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</si>
  <si>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</si>
  <si>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</si>
  <si>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</si>
  <si>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</si>
  <si>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</si>
  <si>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</si>
  <si>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</si>
  <si>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</si>
  <si>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</si>
  <si>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</si>
  <si>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</si>
  <si>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</si>
  <si>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</si>
  <si>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</si>
  <si>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</si>
  <si>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</si>
  <si>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</si>
  <si>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</si>
  <si>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</si>
  <si>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</si>
  <si>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</si>
  <si>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</si>
  <si>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</si>
  <si>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</si>
  <si>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</si>
  <si>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</si>
  <si>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</si>
  <si>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</si>
  <si>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</si>
  <si>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</si>
  <si>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</si>
  <si>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</si>
  <si>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</si>
  <si>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</si>
  <si>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</si>
  <si>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</si>
  <si>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</si>
  <si>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</si>
  <si>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</si>
  <si>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</si>
  <si>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</si>
  <si>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</si>
  <si>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</si>
  <si>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</si>
  <si>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</si>
  <si>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</si>
  <si>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</si>
  <si>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</si>
  <si>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</si>
  <si>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</si>
  <si>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</si>
  <si>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</si>
  <si>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</si>
  <si>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</si>
  <si>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</si>
  <si>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</si>
  <si>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</si>
  <si>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</si>
  <si>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</si>
  <si>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</si>
  <si>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</si>
  <si>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</si>
  <si>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</si>
  <si>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</si>
  <si>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</si>
  <si>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</si>
  <si>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</si>
  <si>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</si>
  <si>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</si>
  <si>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</si>
  <si>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</si>
  <si>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</si>
  <si>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</si>
  <si>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</si>
  <si>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</si>
  <si>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</si>
  <si>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</si>
  <si>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</si>
  <si>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</si>
  <si>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</si>
  <si>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</si>
  <si>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</si>
  <si>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</si>
  <si>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</si>
  <si>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</si>
  <si>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</si>
  <si>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</si>
  <si>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</si>
  <si>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</si>
  <si>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</si>
  <si>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</si>
  <si>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</si>
  <si>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</si>
  <si>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</si>
  <si>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</si>
  <si>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</si>
  <si>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</si>
  <si>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</si>
  <si>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</si>
  <si>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</si>
  <si>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</si>
  <si>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</si>
  <si>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</si>
  <si>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</si>
  <si>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</si>
  <si>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</si>
  <si>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</si>
  <si>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</si>
  <si>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</si>
  <si>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</si>
  <si>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</si>
  <si>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</si>
  <si>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</si>
  <si>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</si>
  <si>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</si>
  <si>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</si>
  <si>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</si>
  <si>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</si>
  <si>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</si>
  <si>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</si>
  <si>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</si>
  <si>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</si>
  <si>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</si>
  <si>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</si>
  <si>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</si>
  <si>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</si>
  <si>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</si>
  <si>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</si>
  <si>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</si>
  <si>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</si>
  <si>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</si>
  <si>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</si>
  <si>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</si>
  <si>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</si>
  <si>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</si>
  <si>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</si>
  <si>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</si>
  <si>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</si>
  <si>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</si>
  <si>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</si>
  <si>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</si>
  <si>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</si>
  <si>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</si>
  <si>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</si>
  <si>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</si>
  <si>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</si>
  <si>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</si>
  <si>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</si>
  <si>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</si>
  <si>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</si>
  <si>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</si>
  <si>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</si>
  <si>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</si>
  <si>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</si>
  <si>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</si>
  <si>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</si>
  <si>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</si>
  <si>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</si>
  <si>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</si>
  <si>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</si>
  <si>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</si>
  <si>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</si>
  <si>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</si>
  <si>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</si>
  <si>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</si>
  <si>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</si>
  <si>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</si>
  <si>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</si>
  <si>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</si>
  <si>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</si>
  <si>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</si>
  <si>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</si>
  <si>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</si>
  <si>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</si>
  <si>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</si>
  <si>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</si>
  <si>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</si>
  <si>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</si>
  <si>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</si>
  <si>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</si>
  <si>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</si>
  <si>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</si>
  <si>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</si>
  <si>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</si>
  <si>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</si>
  <si>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</si>
  <si>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</si>
  <si>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</si>
  <si>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</si>
  <si>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</si>
  <si>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</si>
  <si>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</si>
  <si>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</si>
  <si>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</si>
  <si>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</si>
  <si>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</si>
  <si>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</si>
  <si>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</si>
  <si>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</si>
  <si>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</si>
  <si>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</si>
  <si>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</si>
  <si>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</si>
  <si>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</si>
  <si>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</si>
  <si>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</si>
  <si>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</si>
  <si>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</si>
  <si>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</si>
  <si>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</si>
  <si>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</si>
  <si>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</si>
  <si>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</si>
  <si>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</si>
  <si>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</si>
  <si>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</si>
  <si>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</si>
  <si>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</si>
  <si>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</si>
  <si>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</si>
  <si>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</si>
  <si>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</si>
  <si>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</si>
  <si>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</si>
  <si>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</si>
  <si>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</si>
  <si>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</si>
  <si>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</si>
  <si>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</si>
  <si>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</si>
  <si>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</si>
  <si>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</si>
  <si>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</si>
  <si>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</si>
  <si>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</si>
  <si>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</si>
  <si>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</si>
  <si>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</si>
  <si>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</si>
  <si>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</si>
  <si>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</si>
  <si>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</si>
  <si>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</si>
  <si>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</si>
  <si>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</si>
  <si>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</si>
  <si>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</si>
  <si>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</si>
  <si>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</si>
  <si>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</si>
  <si>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</si>
  <si>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</si>
  <si>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</si>
  <si>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</si>
  <si>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</si>
  <si>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</si>
  <si>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</si>
  <si>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</si>
  <si>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</si>
  <si>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</si>
  <si>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</si>
  <si>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</si>
  <si>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</si>
  <si>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</si>
  <si>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</si>
  <si>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</si>
  <si>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</si>
  <si>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</si>
  <si>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</si>
  <si>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</si>
  <si>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</si>
  <si>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</si>
  <si>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</si>
  <si>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</si>
  <si>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</si>
  <si>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</si>
  <si>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</si>
  <si>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</si>
  <si>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</si>
  <si>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</si>
  <si>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</si>
  <si>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</si>
  <si>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</si>
  <si>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</si>
  <si>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</si>
  <si>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</si>
  <si>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</si>
  <si>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</si>
  <si>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</si>
  <si>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</si>
  <si>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</si>
  <si>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</si>
  <si>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</si>
  <si>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</si>
  <si>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</si>
  <si>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</si>
  <si>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</si>
  <si>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</si>
  <si>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</si>
  <si>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</si>
  <si>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</si>
  <si>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</si>
  <si>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</si>
  <si>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</si>
  <si>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</si>
  <si>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</si>
  <si>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</si>
  <si>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</si>
  <si>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</si>
  <si>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</si>
  <si>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</si>
  <si>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</si>
  <si>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</si>
  <si>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</si>
  <si>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</si>
  <si>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</si>
  <si>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</si>
  <si>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</si>
  <si>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</si>
  <si>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</si>
  <si>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</si>
  <si>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</si>
  <si>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</si>
  <si>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</si>
  <si>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</si>
  <si>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</si>
  <si>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</si>
  <si>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</si>
  <si>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</si>
  <si>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</si>
  <si>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</si>
  <si>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</si>
  <si>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</si>
  <si>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</si>
  <si>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</si>
  <si>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</si>
  <si>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</si>
  <si>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</si>
  <si>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</si>
  <si>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</si>
  <si>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</si>
  <si>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</si>
  <si>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</si>
  <si>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</si>
  <si>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</si>
  <si>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</si>
  <si>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</si>
  <si>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</si>
  <si>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</si>
  <si>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</si>
  <si>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</si>
  <si>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</si>
  <si>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</si>
  <si>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</si>
  <si>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</si>
  <si>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</si>
  <si>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</si>
  <si>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</si>
  <si>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</si>
  <si>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</si>
  <si>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</si>
  <si>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</si>
  <si>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</si>
  <si>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</si>
  <si>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</si>
  <si>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</si>
  <si>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</si>
  <si>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</si>
  <si>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</si>
  <si>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</si>
  <si>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</si>
  <si>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</si>
  <si>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</si>
  <si>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</si>
  <si>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</si>
  <si>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</si>
  <si>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</si>
  <si>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</si>
  <si>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</si>
  <si>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</si>
  <si>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</si>
  <si>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</si>
  <si>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</si>
  <si>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</si>
  <si>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</si>
  <si>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</si>
  <si>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</si>
  <si>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</si>
  <si>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</si>
  <si>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</si>
  <si>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</si>
  <si>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</si>
  <si>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</si>
  <si>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</si>
  <si>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</si>
  <si>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</si>
  <si>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</si>
  <si>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</si>
  <si>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</si>
  <si>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</si>
  <si>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</si>
  <si>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</si>
  <si>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</si>
  <si>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</si>
  <si>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</si>
  <si>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</si>
  <si>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</si>
  <si>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</si>
  <si>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</si>
  <si>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</si>
  <si>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</si>
  <si>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</si>
  <si>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</si>
  <si>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</si>
  <si>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</si>
  <si>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</si>
  <si>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</si>
  <si>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</si>
  <si>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</si>
  <si>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</si>
  <si>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</si>
  <si>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</si>
  <si>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</si>
  <si>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</si>
  <si>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</si>
  <si>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</si>
  <si>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</si>
  <si>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</si>
  <si>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</si>
  <si>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</si>
  <si>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</si>
  <si>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</si>
  <si>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</si>
  <si>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</si>
  <si>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</si>
  <si>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</si>
  <si>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</si>
  <si>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</si>
  <si>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</si>
  <si>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</si>
  <si>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</si>
  <si>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</si>
  <si>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</si>
  <si>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</si>
  <si>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</si>
  <si>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</si>
  <si>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</si>
  <si>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</si>
  <si>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</si>
  <si>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</si>
  <si>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</si>
  <si>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</si>
  <si>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</si>
  <si>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</si>
  <si>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</si>
  <si>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</si>
  <si>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</si>
  <si>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</si>
  <si>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</si>
  <si>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</si>
  <si>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</si>
  <si>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</si>
  <si>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</si>
  <si>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</si>
  <si>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</si>
  <si>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</si>
  <si>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</si>
  <si>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</si>
  <si>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</si>
  <si>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</si>
  <si>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</si>
  <si>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</si>
  <si>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</si>
  <si>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</si>
  <si>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</si>
  <si>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</si>
  <si>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</si>
  <si>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</si>
  <si>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</si>
  <si>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</si>
  <si>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</si>
  <si>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</si>
  <si>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</si>
  <si>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</si>
  <si>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</si>
  <si>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</si>
  <si>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</si>
  <si>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</si>
  <si>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</si>
  <si>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</si>
  <si>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</si>
  <si>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</si>
  <si>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</si>
  <si>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</si>
  <si>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</si>
  <si>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</si>
  <si>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</si>
  <si>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</si>
  <si>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</si>
  <si>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</si>
  <si>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</si>
  <si>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</si>
  <si>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</si>
  <si>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</si>
  <si>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</si>
  <si>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</si>
  <si>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</si>
  <si>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</si>
  <si>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</si>
  <si>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</si>
  <si>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</si>
  <si>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</si>
  <si>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</si>
  <si>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</si>
  <si>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</si>
  <si>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</si>
  <si>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</si>
  <si>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</si>
  <si>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</si>
  <si>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</si>
  <si>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</si>
  <si>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</si>
  <si>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</si>
  <si>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</si>
  <si>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</si>
  <si>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</si>
  <si>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</si>
  <si>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</si>
  <si>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</si>
  <si>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</si>
  <si>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</si>
  <si>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</si>
  <si>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</si>
  <si>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</si>
  <si>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</si>
  <si>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</si>
  <si>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</si>
  <si>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</si>
  <si>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</si>
  <si>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</si>
  <si>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</si>
  <si>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</si>
  <si>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</si>
  <si>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</si>
  <si>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</si>
  <si>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</si>
  <si>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</si>
  <si>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</si>
  <si>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</si>
  <si>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</si>
  <si>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</si>
  <si>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</si>
  <si>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</si>
  <si>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</si>
  <si>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</si>
  <si>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</si>
  <si>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</si>
  <si>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</si>
  <si>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</si>
  <si>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</si>
  <si>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</si>
  <si>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</si>
  <si>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</si>
  <si>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</si>
  <si>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</si>
  <si>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</si>
  <si>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</si>
  <si>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</si>
  <si>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</si>
  <si>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</si>
  <si>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</si>
  <si>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</si>
  <si>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</si>
  <si>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</si>
  <si>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</si>
  <si>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</si>
  <si>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</si>
  <si>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</si>
  <si>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</si>
  <si>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</si>
  <si>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</si>
  <si>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</si>
  <si>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</si>
  <si>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</si>
  <si>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</si>
  <si>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</si>
  <si>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</si>
  <si>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</si>
  <si>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</si>
  <si>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</si>
  <si>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</si>
  <si>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</si>
  <si>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</si>
  <si>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</si>
  <si>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</si>
  <si>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</si>
  <si>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</si>
  <si>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</si>
  <si>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</si>
  <si>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</si>
  <si>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</si>
  <si>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</si>
  <si>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</si>
  <si>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</si>
  <si>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</si>
  <si>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</si>
  <si>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</si>
  <si>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</si>
  <si>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</si>
  <si>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</si>
  <si>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</si>
  <si>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</si>
  <si>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</si>
  <si>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</si>
  <si>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</si>
  <si>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</si>
  <si>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</si>
  <si>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</si>
  <si>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</si>
  <si>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</si>
  <si>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</si>
  <si>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</si>
  <si>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</si>
  <si>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</si>
  <si>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</si>
  <si>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</si>
  <si>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</si>
  <si>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</si>
  <si>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</si>
  <si>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</si>
  <si>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</si>
  <si>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</si>
  <si>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</si>
  <si>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</si>
  <si>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</si>
  <si>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</si>
  <si>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</si>
  <si>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</si>
  <si>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</si>
  <si>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</si>
  <si>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</si>
  <si>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</si>
  <si>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</si>
  <si>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</si>
  <si>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</si>
  <si>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</si>
  <si>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</si>
  <si>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</si>
  <si>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</si>
  <si>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</si>
  <si>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</si>
  <si>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</si>
  <si>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</si>
  <si>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</si>
  <si>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</si>
  <si>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</si>
  <si>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</si>
  <si>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</si>
  <si>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</si>
  <si>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</si>
  <si>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</si>
  <si>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</si>
  <si>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</si>
  <si>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</si>
  <si>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</si>
  <si>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</si>
  <si>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</si>
  <si>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</si>
  <si>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</si>
  <si>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</si>
  <si>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</si>
  <si>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</si>
  <si>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</si>
  <si>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</si>
  <si>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</si>
  <si>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</si>
  <si>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</si>
  <si>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</si>
  <si>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</si>
  <si>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</si>
  <si>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</si>
  <si>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</si>
  <si>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</si>
  <si>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</si>
  <si>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</si>
  <si>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</si>
  <si>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</si>
  <si>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</si>
  <si>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</si>
  <si>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</si>
  <si>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</si>
  <si>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</si>
  <si>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</si>
  <si>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</si>
  <si>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</si>
  <si>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</si>
  <si>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</si>
  <si>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</si>
  <si>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</si>
  <si>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</si>
  <si>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</si>
  <si>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</si>
  <si>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</si>
  <si>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</si>
  <si>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</si>
  <si>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</si>
  <si>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</si>
  <si>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</si>
  <si>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</si>
  <si>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</si>
  <si>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</si>
  <si>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</si>
  <si>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</si>
  <si>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</si>
  <si>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en centros de desarrollo infaltil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 Prestar los ervicios de educacion inicial en el marco de atencia integral en desarrollo infantil en medio familiar -DIMF-,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</si>
  <si>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55</t>
  </si>
  <si>
    <t xml:space="preserve">BRINDAR ATENCION INTEGRAL A LA PRIMERA INFANCIA NIÑOS Y NIÑAS DE CINCO AÑOS DE FAMILIAS EN SITUACION CON VULNERABILIDAD ECONOMICA, SOCIAL, CULTURAL, NUTRICIONAL Y PSICOAFECTIVA, A TRAVES DE LOS HOGARES COMUNITARIOS DE BIENESTAR MODALIDADES 0-5 AÑOS, EN LAS SIGUIENTES FORMAS DE ATENCION: ATENCION; FAMILIARES MULTIPLES, GRUPALES EMPRESARIALES JARDINES SOCIALES Y EN LA MODALIDAD FAMI, APOYAT A LAS FAMILIAS EN EL DESARROLLO CON MUJERES GESTANTES, MADRES LACTANTES Y NIÑOS Y NIÑAS MENORES DE DOS (2)AÑOS QUE SE ENCUENTRAN EN VULNERACION PSICOAFECTIVA, NUTRICIONAL, ECONOMICA Y SOCIAL   </t>
  </si>
  <si>
    <t>96</t>
  </si>
  <si>
    <t>192</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</si>
  <si>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</si>
  <si>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078</t>
  </si>
  <si>
    <t>PRESTAR LOS SERVICIOS DE EDUCACION INICIAL EN EL MARCO DE LA ATENCION INTEGRAL EN CENTROS DE DESARROLLO INFANTIL-CDI- Y DESARROLLO INFANTIL EN MEDO FAMILIAR-DIMF-,DE CONFORMIDAD CON LOS MANUALES OPERATIVOS DE LAS MODALIDADES INSTITUCIONAL Y FAMILIAR, EL LINEAMIENTO TECNICO PARA LA ATENCION A LA PRIMERA INFANCIA Y LAS DIRECTRICES ESTABLECIDAD POR EL ICBF, EN ARMONIA CON LA POLITICA DE ESTADO PARA EL DESARROLLO INTEGRAL DE LA PRIMERA INFANCIA DE CERO A SIEMPRE.</t>
  </si>
  <si>
    <t xml:space="preserve">GLORIA MARITZA HERNANDEZ CARDENAS </t>
  </si>
  <si>
    <t>CARRERA 18 N 13 -25</t>
  </si>
  <si>
    <t>3103379794</t>
  </si>
  <si>
    <t>fundacionmujeresprocasanare@gmail.com</t>
  </si>
  <si>
    <t>2021-85-2</t>
  </si>
  <si>
    <t>70</t>
  </si>
  <si>
    <t>64</t>
  </si>
  <si>
    <t>69</t>
  </si>
  <si>
    <t>160</t>
  </si>
  <si>
    <t>102</t>
  </si>
  <si>
    <t>72</t>
  </si>
  <si>
    <t>ATENDER   A LA PRIMERA INFANCIA EN EL MARCO DE LA ESTRATEGIA DE CERO A SIEMPRE, ESPECIFICANDO  A LOS NIÑOS Y NIÑAS MENORES DE CINCO AÑOS DE FAMILIAS EN SITUACION DE VULNERABILIDAD DE CONFORMIDAD CON LA DIRECTRICES Y LINEAMIENTOS Y ESTANDARES ESTABLECIDOS POR EL ICBF, ASI COMO REGULAR LAS RELACIONES ENTRE LAS PARTES DERIVADAS DE LA ENTREGA DE APORTES DEL ICBF A LA ENTIDAD ADMINISTRADORA DEL SERVICIO PARA QUE ASUMA BAJO SU EXCLUSIVA RESPONSABILIDAD DICHA ATENCION; FAMILIARES MULTIPLES, GRUPALES EMPRESARIALES JARDINES SOCIALES Y EN LA MODALIDAD FAMILIAR</t>
  </si>
  <si>
    <t>ATENDER A LA PRIMERA INFANCIA EN EL MARCO DE LA ESTRATEGIA “DE CERO A SIEMPRE” ESPECIFICAMENTE A LOS NIÑOS Y NIÑAS MENORES DE CINCO AÑOS DE FSMILIAS EN SITUACION DE VULNERABILIDAD DE CONFORMIDAD CON LAS DIRECTRICES, LINEAMIENTOS Y PARAMETROS ESTABLECIDOS POR EL ICBF, ASI COMO REGULAR LAS RELACIONES ENTRE LAS PATES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</si>
  <si>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</si>
  <si>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CENTROS DE DESARROLLO INFANTIL </t>
  </si>
  <si>
    <t>PRESTAR EL SERVICIO DE DESARROLLO INFANTIL-DMIF- DE COMFORMIDAD CON EL MANUAL OPERATIVO DE LA MODALIDAD INSTITUCIONAL Y LAS DIRECTRICES ESTABLECIDAS POR EL ICBF, EN ARMONIA CON LA POLITICA DE ESTADO PARA EL DESARROLLO INTEGRAL DE  LA PRIMERA INFANCIA DE " CERO A SIEMPRE "</t>
  </si>
  <si>
    <t>96,018,960.0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</si>
</sst>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0"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2688</v>
      </c>
      <c r="D15" s="35"/>
      <c r="E15" s="35"/>
      <c r="F15" s="5"/>
      <c r="G15" s="32" t="s">
        <v>1168</v>
      </c>
      <c r="H15" s="103" t="s">
        <v>1078</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900186195</v>
      </c>
      <c r="C20" s="5"/>
      <c r="D20" s="73"/>
      <c r="E20" s="5"/>
      <c r="F20" s="5"/>
      <c r="G20" s="5"/>
      <c r="H20" s="178"/>
      <c r="I20" s="141" t="s">
        <v>1078</v>
      </c>
      <c r="J20" s="142" t="s">
        <v>1080</v>
      </c>
      <c r="K20" s="143">
        <v>1344702623</v>
      </c>
      <c r="L20" s="144"/>
      <c r="M20" s="144"/>
      <c r="N20" s="127">
        <f>+(M20-L20)/30</f>
        <v>0</v>
      </c>
      <c r="O20" s="130"/>
      <c r="U20" s="126"/>
      <c r="V20" s="105">
        <f ca="1">NOW()</f>
        <v>44200.37079710648</v>
      </c>
      <c r="W20" s="105">
        <f ca="1">NOW()</f>
        <v>44200.37079710648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MUJERES PRO CASANARE</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6" t="s">
        <v>31</v>
      </c>
      <c r="D48" s="113" t="s">
        <v>2689</v>
      </c>
      <c r="E48" s="137">
        <v>41661</v>
      </c>
      <c r="F48" s="137">
        <v>42034</v>
      </c>
      <c r="G48" s="152">
        <f>IF(AND(E48&lt;&gt;"",F48&lt;&gt;""),((F48-E48)/30),"")</f>
        <v>12.433333333333334</v>
      </c>
      <c r="H48" s="114" t="s">
        <v>2695</v>
      </c>
      <c r="I48" s="113" t="s">
        <v>1078</v>
      </c>
      <c r="J48" s="113" t="s">
        <v>1080</v>
      </c>
      <c r="K48" s="115">
        <v>94762224</v>
      </c>
      <c r="L48" s="116" t="s">
        <v>1148</v>
      </c>
      <c r="M48" s="110">
        <v>1</v>
      </c>
      <c r="N48" s="116" t="s">
        <v>27</v>
      </c>
      <c r="O48" s="116" t="s">
        <v>1148</v>
      </c>
      <c r="P48" s="78"/>
    </row>
    <row r="49" spans="1:16" s="6" customFormat="1" ht="24.75" customHeight="1" x14ac:dyDescent="0.25">
      <c r="A49" s="135">
        <v>2</v>
      </c>
      <c r="B49" s="114" t="s">
        <v>2665</v>
      </c>
      <c r="C49" s="116" t="s">
        <v>31</v>
      </c>
      <c r="D49" s="113" t="s">
        <v>2690</v>
      </c>
      <c r="E49" s="137">
        <v>42033</v>
      </c>
      <c r="F49" s="137">
        <v>42369</v>
      </c>
      <c r="G49" s="152">
        <f t="shared" ref="G49:G50" si="2">IF(AND(E49&lt;&gt;"",F49&lt;&gt;""),((F49-E49)/30),"")</f>
        <v>11.2</v>
      </c>
      <c r="H49" s="114" t="s">
        <v>2696</v>
      </c>
      <c r="I49" s="113" t="s">
        <v>1078</v>
      </c>
      <c r="J49" s="113" t="s">
        <v>1080</v>
      </c>
      <c r="K49" s="115" t="s">
        <v>2700</v>
      </c>
      <c r="L49" s="116" t="s">
        <v>1148</v>
      </c>
      <c r="M49" s="110">
        <v>1</v>
      </c>
      <c r="N49" s="116" t="s">
        <v>27</v>
      </c>
      <c r="O49" s="116" t="s">
        <v>1148</v>
      </c>
      <c r="P49" s="78"/>
    </row>
    <row r="50" spans="1:16" s="6" customFormat="1" ht="24.75" customHeight="1" x14ac:dyDescent="0.25">
      <c r="A50" s="135">
        <v>3</v>
      </c>
      <c r="B50" s="114" t="s">
        <v>2665</v>
      </c>
      <c r="C50" s="116" t="s">
        <v>31</v>
      </c>
      <c r="D50" s="113" t="s">
        <v>2691</v>
      </c>
      <c r="E50" s="137">
        <v>42396</v>
      </c>
      <c r="F50" s="137">
        <v>42719</v>
      </c>
      <c r="G50" s="152">
        <f t="shared" si="2"/>
        <v>10.766666666666667</v>
      </c>
      <c r="H50" s="114" t="s">
        <v>2697</v>
      </c>
      <c r="I50" s="113" t="s">
        <v>1078</v>
      </c>
      <c r="J50" s="113" t="s">
        <v>1080</v>
      </c>
      <c r="K50" s="115">
        <v>2198695351</v>
      </c>
      <c r="L50" s="116" t="s">
        <v>1148</v>
      </c>
      <c r="M50" s="110">
        <v>1</v>
      </c>
      <c r="N50" s="116" t="s">
        <v>27</v>
      </c>
      <c r="O50" s="116" t="s">
        <v>1148</v>
      </c>
      <c r="P50" s="78"/>
    </row>
    <row r="51" spans="1:16" s="6" customFormat="1" ht="24.75" customHeight="1" outlineLevel="1" x14ac:dyDescent="0.25">
      <c r="A51" s="135">
        <v>4</v>
      </c>
      <c r="B51" s="114" t="s">
        <v>2665</v>
      </c>
      <c r="C51" s="116" t="s">
        <v>31</v>
      </c>
      <c r="D51" s="113" t="s">
        <v>2692</v>
      </c>
      <c r="E51" s="137">
        <v>43076</v>
      </c>
      <c r="F51" s="137">
        <v>43312</v>
      </c>
      <c r="G51" s="152">
        <f t="shared" ref="G51:G107" si="3">IF(AND(E51&lt;&gt;"",F51&lt;&gt;""),((F51-E51)/30),"")</f>
        <v>7.8666666666666663</v>
      </c>
      <c r="H51" s="114" t="s">
        <v>2698</v>
      </c>
      <c r="I51" s="113" t="s">
        <v>1078</v>
      </c>
      <c r="J51" s="113" t="s">
        <v>1080</v>
      </c>
      <c r="K51" s="115">
        <v>3227822557</v>
      </c>
      <c r="L51" s="116" t="s">
        <v>1148</v>
      </c>
      <c r="M51" s="110">
        <v>1</v>
      </c>
      <c r="N51" s="116" t="s">
        <v>27</v>
      </c>
      <c r="O51" s="116" t="s">
        <v>1148</v>
      </c>
      <c r="P51" s="78"/>
    </row>
    <row r="52" spans="1:16" s="7" customFormat="1" ht="24.75" customHeight="1" outlineLevel="1" x14ac:dyDescent="0.25">
      <c r="A52" s="136">
        <v>5</v>
      </c>
      <c r="B52" s="114" t="s">
        <v>2665</v>
      </c>
      <c r="C52" s="116" t="s">
        <v>31</v>
      </c>
      <c r="D52" s="113" t="s">
        <v>2693</v>
      </c>
      <c r="E52" s="137">
        <v>43307</v>
      </c>
      <c r="F52" s="137">
        <v>43434</v>
      </c>
      <c r="G52" s="152">
        <f t="shared" si="3"/>
        <v>4.2333333333333334</v>
      </c>
      <c r="H52" s="114" t="s">
        <v>2698</v>
      </c>
      <c r="I52" s="113" t="s">
        <v>1078</v>
      </c>
      <c r="J52" s="113" t="s">
        <v>1096</v>
      </c>
      <c r="K52" s="115">
        <v>550687440</v>
      </c>
      <c r="L52" s="116" t="s">
        <v>1148</v>
      </c>
      <c r="M52" s="110">
        <v>1</v>
      </c>
      <c r="N52" s="116" t="s">
        <v>27</v>
      </c>
      <c r="O52" s="116" t="s">
        <v>1148</v>
      </c>
      <c r="P52" s="79"/>
    </row>
    <row r="53" spans="1:16" s="7" customFormat="1" ht="24.75" customHeight="1" outlineLevel="1" x14ac:dyDescent="0.25">
      <c r="A53" s="136">
        <v>6</v>
      </c>
      <c r="B53" s="114" t="s">
        <v>2665</v>
      </c>
      <c r="C53" s="116" t="s">
        <v>31</v>
      </c>
      <c r="D53" s="113" t="s">
        <v>2694</v>
      </c>
      <c r="E53" s="137">
        <v>43483</v>
      </c>
      <c r="F53" s="137">
        <v>43814</v>
      </c>
      <c r="G53" s="152">
        <f t="shared" si="3"/>
        <v>11.033333333333333</v>
      </c>
      <c r="H53" s="114" t="s">
        <v>2699</v>
      </c>
      <c r="I53" s="113" t="s">
        <v>1078</v>
      </c>
      <c r="J53" s="113" t="s">
        <v>1080</v>
      </c>
      <c r="K53" s="115">
        <v>3671501239</v>
      </c>
      <c r="L53" s="116" t="s">
        <v>1148</v>
      </c>
      <c r="M53" s="110">
        <v>1</v>
      </c>
      <c r="N53" s="116" t="s">
        <v>27</v>
      </c>
      <c r="O53" s="116" t="s">
        <v>1148</v>
      </c>
      <c r="P53" s="79"/>
    </row>
    <row r="54" spans="1:16" s="7" customFormat="1" ht="24.75" customHeight="1" outlineLevel="1" x14ac:dyDescent="0.25">
      <c r="A54" s="136">
        <v>7</v>
      </c>
      <c r="B54" s="114" t="s">
        <v>2665</v>
      </c>
      <c r="C54" s="116" t="s">
        <v>31</v>
      </c>
      <c r="D54" s="113" t="s">
        <v>2677</v>
      </c>
      <c r="E54" s="137">
        <v>40939</v>
      </c>
      <c r="F54" s="137">
        <v>41090</v>
      </c>
      <c r="G54" s="152">
        <f t="shared" si="3"/>
        <v>5.0333333333333332</v>
      </c>
      <c r="H54" s="114" t="s">
        <v>2678</v>
      </c>
      <c r="I54" s="113" t="s">
        <v>1078</v>
      </c>
      <c r="J54" s="113" t="s">
        <v>1081</v>
      </c>
      <c r="K54" s="115">
        <v>143598140</v>
      </c>
      <c r="L54" s="116" t="s">
        <v>26</v>
      </c>
      <c r="M54" s="110">
        <v>0.5</v>
      </c>
      <c r="N54" s="116" t="s">
        <v>27</v>
      </c>
      <c r="O54" s="116" t="s">
        <v>1148</v>
      </c>
      <c r="P54" s="79"/>
    </row>
    <row r="55" spans="1:16" s="7" customFormat="1" ht="24.75" customHeight="1" outlineLevel="1" x14ac:dyDescent="0.25">
      <c r="A55" s="136">
        <v>8</v>
      </c>
      <c r="B55" s="114" t="s">
        <v>2665</v>
      </c>
      <c r="C55" s="116" t="s">
        <v>31</v>
      </c>
      <c r="D55" s="113" t="s">
        <v>2679</v>
      </c>
      <c r="E55" s="137">
        <v>41100</v>
      </c>
      <c r="F55" s="137">
        <v>41274</v>
      </c>
      <c r="G55" s="152">
        <f t="shared" si="3"/>
        <v>5.8</v>
      </c>
      <c r="H55" s="114" t="s">
        <v>2678</v>
      </c>
      <c r="I55" s="113" t="s">
        <v>1078</v>
      </c>
      <c r="J55" s="113" t="s">
        <v>1085</v>
      </c>
      <c r="K55" s="115">
        <v>37520626</v>
      </c>
      <c r="L55" s="116" t="s">
        <v>1148</v>
      </c>
      <c r="M55" s="110">
        <v>1</v>
      </c>
      <c r="N55" s="116" t="s">
        <v>27</v>
      </c>
      <c r="O55" s="116" t="s">
        <v>1148</v>
      </c>
      <c r="P55" s="79"/>
    </row>
    <row r="56" spans="1:16" s="7" customFormat="1" ht="24.75" customHeight="1" outlineLevel="1" x14ac:dyDescent="0.25">
      <c r="A56" s="136">
        <v>9</v>
      </c>
      <c r="B56" s="114" t="s">
        <v>2665</v>
      </c>
      <c r="C56" s="116" t="s">
        <v>31</v>
      </c>
      <c r="D56" s="113" t="s">
        <v>2680</v>
      </c>
      <c r="E56" s="137">
        <v>41263</v>
      </c>
      <c r="F56" s="137">
        <v>41943</v>
      </c>
      <c r="G56" s="152">
        <f t="shared" si="3"/>
        <v>22.666666666666668</v>
      </c>
      <c r="H56" s="111" t="s">
        <v>2681</v>
      </c>
      <c r="I56" s="113" t="s">
        <v>1078</v>
      </c>
      <c r="J56" s="113" t="s">
        <v>1085</v>
      </c>
      <c r="K56" s="115">
        <v>6237590824</v>
      </c>
      <c r="L56" s="116" t="s">
        <v>1148</v>
      </c>
      <c r="M56" s="110">
        <v>1</v>
      </c>
      <c r="N56" s="116" t="s">
        <v>27</v>
      </c>
      <c r="O56" s="116" t="s">
        <v>1148</v>
      </c>
      <c r="P56" s="79"/>
    </row>
    <row r="57" spans="1:16" s="7" customFormat="1" ht="24.75" customHeight="1" outlineLevel="1" x14ac:dyDescent="0.25">
      <c r="A57" s="136">
        <v>10</v>
      </c>
      <c r="B57" s="114" t="s">
        <v>2665</v>
      </c>
      <c r="C57" s="116" t="s">
        <v>31</v>
      </c>
      <c r="D57" s="113" t="s">
        <v>2680</v>
      </c>
      <c r="E57" s="137">
        <v>41263</v>
      </c>
      <c r="F57" s="137">
        <v>41943</v>
      </c>
      <c r="G57" s="152">
        <f t="shared" si="3"/>
        <v>22.666666666666668</v>
      </c>
      <c r="H57" s="111" t="s">
        <v>2681</v>
      </c>
      <c r="I57" s="113" t="s">
        <v>1078</v>
      </c>
      <c r="J57" s="113" t="s">
        <v>1082</v>
      </c>
      <c r="K57" s="115">
        <v>6237590824</v>
      </c>
      <c r="L57" s="116" t="s">
        <v>1148</v>
      </c>
      <c r="M57" s="110">
        <v>1</v>
      </c>
      <c r="N57" s="116" t="s">
        <v>27</v>
      </c>
      <c r="O57" s="116" t="s">
        <v>1148</v>
      </c>
      <c r="P57" s="79"/>
    </row>
    <row r="58" spans="1:16" s="7" customFormat="1" ht="24.75" customHeight="1" outlineLevel="1" x14ac:dyDescent="0.25">
      <c r="A58" s="136">
        <v>11</v>
      </c>
      <c r="B58" s="114" t="s">
        <v>2665</v>
      </c>
      <c r="C58" s="116" t="s">
        <v>31</v>
      </c>
      <c r="D58" s="113" t="s">
        <v>2680</v>
      </c>
      <c r="E58" s="137">
        <v>41263</v>
      </c>
      <c r="F58" s="137">
        <v>41943</v>
      </c>
      <c r="G58" s="152">
        <f t="shared" ref="G58:G73" si="4">IF(AND(E58&lt;&gt;"",F58&lt;&gt;""),((F58-E58)/30),"")</f>
        <v>22.666666666666668</v>
      </c>
      <c r="H58" s="111" t="s">
        <v>2681</v>
      </c>
      <c r="I58" s="113" t="s">
        <v>1078</v>
      </c>
      <c r="J58" s="113" t="s">
        <v>1091</v>
      </c>
      <c r="K58" s="115">
        <v>6237590824</v>
      </c>
      <c r="L58" s="116" t="s">
        <v>1148</v>
      </c>
      <c r="M58" s="110">
        <v>1</v>
      </c>
      <c r="N58" s="116" t="s">
        <v>27</v>
      </c>
      <c r="O58" s="116" t="s">
        <v>1148</v>
      </c>
      <c r="P58" s="79"/>
    </row>
    <row r="59" spans="1:16" s="7" customFormat="1" ht="24.75" customHeight="1" outlineLevel="1" x14ac:dyDescent="0.25">
      <c r="A59" s="136">
        <v>12</v>
      </c>
      <c r="B59" s="114" t="s">
        <v>2665</v>
      </c>
      <c r="C59" s="116" t="s">
        <v>31</v>
      </c>
      <c r="D59" s="113" t="s">
        <v>2680</v>
      </c>
      <c r="E59" s="137">
        <v>41263</v>
      </c>
      <c r="F59" s="137">
        <v>41943</v>
      </c>
      <c r="G59" s="152">
        <f t="shared" si="4"/>
        <v>22.666666666666668</v>
      </c>
      <c r="H59" s="111" t="s">
        <v>2681</v>
      </c>
      <c r="I59" s="113" t="s">
        <v>1078</v>
      </c>
      <c r="J59" s="113" t="s">
        <v>1081</v>
      </c>
      <c r="K59" s="115">
        <v>6237590824</v>
      </c>
      <c r="L59" s="116" t="s">
        <v>1148</v>
      </c>
      <c r="M59" s="110">
        <v>1</v>
      </c>
      <c r="N59" s="116" t="s">
        <v>27</v>
      </c>
      <c r="O59" s="116" t="s">
        <v>1148</v>
      </c>
      <c r="P59" s="79"/>
    </row>
    <row r="60" spans="1:16" s="7" customFormat="1" ht="24.75" customHeight="1" outlineLevel="1" x14ac:dyDescent="0.25">
      <c r="A60" s="136">
        <v>13</v>
      </c>
      <c r="B60" s="64"/>
      <c r="C60" s="65" t="s">
        <v>31</v>
      </c>
      <c r="D60" s="63"/>
      <c r="E60" s="137"/>
      <c r="F60" s="137"/>
      <c r="G60" s="152" t="str">
        <f t="shared" si="4"/>
        <v/>
      </c>
      <c r="H60" s="114"/>
      <c r="I60" s="63"/>
      <c r="J60" s="63"/>
      <c r="K60" s="66"/>
      <c r="L60" s="65"/>
      <c r="M60" s="67"/>
      <c r="N60" s="65"/>
      <c r="O60" s="65"/>
      <c r="P60" s="79"/>
    </row>
    <row r="61" spans="1:16" s="7" customFormat="1" ht="24.75" customHeight="1" outlineLevel="1" x14ac:dyDescent="0.25">
      <c r="A61" s="136">
        <v>14</v>
      </c>
      <c r="B61" s="64"/>
      <c r="C61" s="65" t="s">
        <v>31</v>
      </c>
      <c r="D61" s="63"/>
      <c r="E61" s="137"/>
      <c r="F61" s="137"/>
      <c r="G61" s="152" t="str">
        <f t="shared" si="4"/>
        <v/>
      </c>
      <c r="H61" s="114"/>
      <c r="I61" s="63"/>
      <c r="J61" s="63"/>
      <c r="K61" s="66"/>
      <c r="L61" s="65"/>
      <c r="M61" s="67"/>
      <c r="N61" s="65"/>
      <c r="O61" s="65"/>
      <c r="P61" s="79"/>
    </row>
    <row r="62" spans="1:16" s="7" customFormat="1" ht="24.75" customHeight="1" outlineLevel="1" x14ac:dyDescent="0.25">
      <c r="A62" s="136">
        <v>15</v>
      </c>
      <c r="B62" s="64"/>
      <c r="C62" s="65" t="s">
        <v>31</v>
      </c>
      <c r="D62" s="63"/>
      <c r="E62" s="137"/>
      <c r="F62" s="137"/>
      <c r="G62" s="152" t="str">
        <f t="shared" si="4"/>
        <v/>
      </c>
      <c r="H62" s="114"/>
      <c r="I62" s="63"/>
      <c r="J62" s="63"/>
      <c r="K62" s="66"/>
      <c r="L62" s="65"/>
      <c r="M62" s="67"/>
      <c r="N62" s="65"/>
      <c r="O62" s="65"/>
      <c r="P62" s="79"/>
    </row>
    <row r="63" spans="1:16" s="7" customFormat="1" ht="24.75" customHeight="1" outlineLevel="1" x14ac:dyDescent="0.25">
      <c r="A63" s="136">
        <v>16</v>
      </c>
      <c r="B63" s="64"/>
      <c r="C63" s="65" t="s">
        <v>31</v>
      </c>
      <c r="D63" s="63"/>
      <c r="E63" s="137"/>
      <c r="F63" s="137"/>
      <c r="G63" s="152" t="str">
        <f t="shared" si="4"/>
        <v/>
      </c>
      <c r="H63" s="114"/>
      <c r="I63" s="63"/>
      <c r="J63" s="63"/>
      <c r="K63" s="66"/>
      <c r="L63" s="65"/>
      <c r="M63" s="67"/>
      <c r="N63" s="65"/>
      <c r="O63" s="65"/>
      <c r="P63" s="79"/>
    </row>
    <row r="64" spans="1:16" s="7" customFormat="1" ht="24.75" customHeight="1" outlineLevel="1" x14ac:dyDescent="0.25">
      <c r="A64" s="136">
        <v>17</v>
      </c>
      <c r="B64" s="64"/>
      <c r="C64" s="65" t="s">
        <v>31</v>
      </c>
      <c r="D64" s="63"/>
      <c r="E64" s="137"/>
      <c r="F64" s="137"/>
      <c r="G64" s="152" t="str">
        <f t="shared" si="4"/>
        <v/>
      </c>
      <c r="H64" s="114"/>
      <c r="I64" s="63"/>
      <c r="J64" s="63"/>
      <c r="K64" s="66"/>
      <c r="L64" s="65"/>
      <c r="M64" s="67"/>
      <c r="N64" s="65"/>
      <c r="O64" s="65"/>
      <c r="P64" s="79"/>
    </row>
    <row r="65" spans="1:16" s="7" customFormat="1" ht="24.75" customHeight="1" outlineLevel="1" x14ac:dyDescent="0.25">
      <c r="A65" s="136">
        <v>18</v>
      </c>
      <c r="B65" s="64"/>
      <c r="C65" s="65" t="s">
        <v>31</v>
      </c>
      <c r="D65" s="63"/>
      <c r="E65" s="137"/>
      <c r="F65" s="137"/>
      <c r="G65" s="152" t="str">
        <f t="shared" si="4"/>
        <v/>
      </c>
      <c r="H65" s="114"/>
      <c r="I65" s="63"/>
      <c r="J65" s="63"/>
      <c r="K65" s="66"/>
      <c r="L65" s="65"/>
      <c r="M65" s="67"/>
      <c r="N65" s="65"/>
      <c r="O65" s="65"/>
      <c r="P65" s="79"/>
    </row>
    <row r="66" spans="1:16" s="7" customFormat="1" ht="24.75" customHeight="1" outlineLevel="1" x14ac:dyDescent="0.25">
      <c r="A66" s="136">
        <v>19</v>
      </c>
      <c r="B66" s="64"/>
      <c r="C66" s="65" t="s">
        <v>31</v>
      </c>
      <c r="D66" s="63"/>
      <c r="E66" s="137"/>
      <c r="F66" s="137"/>
      <c r="G66" s="152" t="str">
        <f t="shared" si="4"/>
        <v/>
      </c>
      <c r="H66" s="114"/>
      <c r="I66" s="63"/>
      <c r="J66" s="63"/>
      <c r="K66" s="66"/>
      <c r="L66" s="65"/>
      <c r="M66" s="67"/>
      <c r="N66" s="65"/>
      <c r="O66" s="65"/>
      <c r="P66" s="79"/>
    </row>
    <row r="67" spans="1:16" s="7" customFormat="1" ht="24.75" customHeight="1" outlineLevel="1" x14ac:dyDescent="0.25">
      <c r="A67" s="136">
        <v>20</v>
      </c>
      <c r="B67" s="64"/>
      <c r="C67" s="65" t="s">
        <v>31</v>
      </c>
      <c r="D67" s="63"/>
      <c r="E67" s="137"/>
      <c r="F67" s="137"/>
      <c r="G67" s="152" t="str">
        <f t="shared" si="4"/>
        <v/>
      </c>
      <c r="H67" s="114"/>
      <c r="I67" s="63"/>
      <c r="J67" s="63"/>
      <c r="K67" s="66"/>
      <c r="L67" s="65"/>
      <c r="M67" s="67"/>
      <c r="N67" s="65"/>
      <c r="O67" s="65"/>
      <c r="P67" s="79"/>
    </row>
    <row r="68" spans="1:16" s="7" customFormat="1" ht="24.75" customHeight="1" outlineLevel="1" x14ac:dyDescent="0.25">
      <c r="A68" s="136">
        <v>21</v>
      </c>
      <c r="B68" s="64"/>
      <c r="C68" s="65" t="s">
        <v>31</v>
      </c>
      <c r="D68" s="63"/>
      <c r="E68" s="137"/>
      <c r="F68" s="137"/>
      <c r="G68" s="152" t="str">
        <f t="shared" si="4"/>
        <v/>
      </c>
      <c r="H68" s="114"/>
      <c r="I68" s="63"/>
      <c r="J68" s="63"/>
      <c r="K68" s="66"/>
      <c r="L68" s="65"/>
      <c r="M68" s="67"/>
      <c r="N68" s="65"/>
      <c r="O68" s="65"/>
      <c r="P68" s="79"/>
    </row>
    <row r="69" spans="1:16" s="7" customFormat="1" ht="24.75" customHeight="1" outlineLevel="1" x14ac:dyDescent="0.25">
      <c r="A69" s="136">
        <v>22</v>
      </c>
      <c r="B69" s="64"/>
      <c r="C69" s="65" t="s">
        <v>31</v>
      </c>
      <c r="D69" s="63"/>
      <c r="E69" s="137"/>
      <c r="F69" s="137"/>
      <c r="G69" s="152" t="str">
        <f t="shared" si="4"/>
        <v/>
      </c>
      <c r="H69" s="114"/>
      <c r="I69" s="63"/>
      <c r="J69" s="63"/>
      <c r="K69" s="66"/>
      <c r="L69" s="65"/>
      <c r="M69" s="67"/>
      <c r="N69" s="65"/>
      <c r="O69" s="65"/>
      <c r="P69" s="79"/>
    </row>
    <row r="70" spans="1:16" s="7" customFormat="1" ht="24.75" customHeight="1" outlineLevel="1" x14ac:dyDescent="0.25">
      <c r="A70" s="136">
        <v>23</v>
      </c>
      <c r="B70" s="64"/>
      <c r="C70" s="65" t="s">
        <v>31</v>
      </c>
      <c r="D70" s="63"/>
      <c r="E70" s="137"/>
      <c r="F70" s="137"/>
      <c r="G70" s="152" t="str">
        <f t="shared" si="4"/>
        <v/>
      </c>
      <c r="H70" s="64"/>
      <c r="I70" s="63"/>
      <c r="J70" s="63"/>
      <c r="K70" s="66"/>
      <c r="L70" s="65"/>
      <c r="M70" s="67"/>
      <c r="N70" s="65"/>
      <c r="O70" s="65"/>
      <c r="P70" s="79"/>
    </row>
    <row r="71" spans="1:16" s="7" customFormat="1" ht="24.75" customHeight="1" outlineLevel="1" x14ac:dyDescent="0.25">
      <c r="A71" s="136">
        <v>24</v>
      </c>
      <c r="B71" s="64"/>
      <c r="C71" s="65" t="s">
        <v>31</v>
      </c>
      <c r="D71" s="63"/>
      <c r="E71" s="137"/>
      <c r="F71" s="137"/>
      <c r="G71" s="152" t="str">
        <f t="shared" si="4"/>
        <v/>
      </c>
      <c r="H71" s="11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2682</v>
      </c>
      <c r="E114" s="137">
        <v>43879</v>
      </c>
      <c r="F114" s="137">
        <v>44196</v>
      </c>
      <c r="G114" s="152">
        <f>IF(AND(E114&lt;&gt;"",F114&lt;&gt;""),((F114-E114)/30),"")</f>
        <v>10.566666666666666</v>
      </c>
      <c r="H114" s="114" t="s">
        <v>2683</v>
      </c>
      <c r="I114" s="113" t="s">
        <v>1078</v>
      </c>
      <c r="J114" s="113" t="s">
        <v>1081</v>
      </c>
      <c r="K114" s="115">
        <v>3139935293</v>
      </c>
      <c r="L114" s="100">
        <f>+IF(AND(K114&gt;0,O114="Ejecución"),(K114/877802)*Tabla28[[#This Row],[% participación]],IF(AND(K114&gt;0,O114&lt;&gt;"Ejecución"),"-",""))</f>
        <v>3577.0427647692759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5">IF(AND(E115&lt;&gt;"",F115&lt;&gt;""),((F115-E115)/30),"")</f>
        <v/>
      </c>
      <c r="H115" s="114"/>
      <c r="I115" s="63"/>
      <c r="J115" s="63"/>
      <c r="K115" s="68"/>
      <c r="L115" s="100" t="str">
        <f>+IF(AND(K115&gt;0,O115="Ejecución"),(K115/877802)*Tabla28[[#This Row],[% participación]],IF(AND(K115&gt;0,O115&lt;&gt;"Ejecución"),"-",""))</f>
        <v/>
      </c>
      <c r="M115" s="65" t="s">
        <v>1148</v>
      </c>
      <c r="N115" s="165"/>
      <c r="O115" s="154" t="s">
        <v>1150</v>
      </c>
      <c r="P115" s="78"/>
    </row>
    <row r="116" spans="1:16" s="6" customFormat="1" ht="24.75" customHeight="1" x14ac:dyDescent="0.25">
      <c r="A116" s="135">
        <v>3</v>
      </c>
      <c r="B116" s="153" t="s">
        <v>2665</v>
      </c>
      <c r="C116" s="155" t="s">
        <v>31</v>
      </c>
      <c r="D116" s="63"/>
      <c r="E116" s="137"/>
      <c r="F116" s="137"/>
      <c r="G116" s="152" t="str">
        <f t="shared" si="5"/>
        <v/>
      </c>
      <c r="H116" s="114"/>
      <c r="I116" s="63"/>
      <c r="J116" s="63"/>
      <c r="K116" s="68"/>
      <c r="L116" s="100" t="str">
        <f>+IF(AND(K116&gt;0,O116="Ejecución"),(K116/877802)*Tabla28[[#This Row],[% participación]],IF(AND(K116&gt;0,O116&lt;&gt;"Ejecución"),"-",""))</f>
        <v/>
      </c>
      <c r="M116" s="65" t="s">
        <v>1148</v>
      </c>
      <c r="N116" s="165"/>
      <c r="O116" s="154" t="s">
        <v>1150</v>
      </c>
      <c r="P116" s="78"/>
    </row>
    <row r="117" spans="1:16" s="6" customFormat="1" ht="24.75" customHeight="1" outlineLevel="1" x14ac:dyDescent="0.25">
      <c r="A117" s="135">
        <v>4</v>
      </c>
      <c r="B117" s="153" t="s">
        <v>2665</v>
      </c>
      <c r="C117" s="155" t="s">
        <v>31</v>
      </c>
      <c r="D117" s="63"/>
      <c r="E117" s="137"/>
      <c r="F117" s="137"/>
      <c r="G117" s="152" t="str">
        <f t="shared" ref="G117:G159" si="6">IF(AND(E117&lt;&gt;"",F117&lt;&gt;""),((F117-E117)/30),"")</f>
        <v/>
      </c>
      <c r="H117" s="114"/>
      <c r="I117" s="63"/>
      <c r="J117" s="63"/>
      <c r="K117" s="68"/>
      <c r="L117" s="100" t="str">
        <f>+IF(AND(K117&gt;0,O117="Ejecución"),(K117/877802)*Tabla28[[#This Row],[% participación]],IF(AND(K117&gt;0,O117&lt;&gt;"Ejecución"),"-",""))</f>
        <v/>
      </c>
      <c r="M117" s="65" t="s">
        <v>1148</v>
      </c>
      <c r="N117" s="165"/>
      <c r="O117" s="154" t="s">
        <v>1150</v>
      </c>
      <c r="P117" s="78"/>
    </row>
    <row r="118" spans="1:16" s="7" customFormat="1" ht="24.75" customHeight="1" outlineLevel="1" x14ac:dyDescent="0.25">
      <c r="A118" s="136">
        <v>5</v>
      </c>
      <c r="B118" s="153" t="s">
        <v>2665</v>
      </c>
      <c r="C118" s="155" t="s">
        <v>31</v>
      </c>
      <c r="D118" s="63"/>
      <c r="E118" s="137"/>
      <c r="F118" s="137"/>
      <c r="G118" s="152" t="str">
        <f t="shared" si="6"/>
        <v/>
      </c>
      <c r="H118" s="64"/>
      <c r="I118" s="63"/>
      <c r="J118" s="63"/>
      <c r="K118" s="68"/>
      <c r="L118" s="100" t="str">
        <f>+IF(AND(K118&gt;0,O118="Ejecución"),(K118/877802)*Tabla28[[#This Row],[% participación]],IF(AND(K118&gt;0,O118&lt;&gt;"Ejecución"),"-",""))</f>
        <v/>
      </c>
      <c r="M118" s="65"/>
      <c r="N118" s="165"/>
      <c r="O118" s="154" t="s">
        <v>1150</v>
      </c>
      <c r="P118" s="79"/>
    </row>
    <row r="119" spans="1:16" s="7" customFormat="1" ht="24.75" customHeight="1" outlineLevel="1" x14ac:dyDescent="0.25">
      <c r="A119" s="136">
        <v>6</v>
      </c>
      <c r="B119" s="153" t="s">
        <v>2665</v>
      </c>
      <c r="C119" s="155" t="s">
        <v>31</v>
      </c>
      <c r="D119" s="63"/>
      <c r="E119" s="137"/>
      <c r="F119" s="137"/>
      <c r="G119" s="152" t="str">
        <f t="shared" si="6"/>
        <v/>
      </c>
      <c r="H119" s="64"/>
      <c r="I119" s="63"/>
      <c r="J119" s="63"/>
      <c r="K119" s="68"/>
      <c r="L119" s="100" t="str">
        <f>+IF(AND(K119&gt;0,O119="Ejecución"),(K119/877802)*Tabla28[[#This Row],[% participación]],IF(AND(K119&gt;0,O119&lt;&gt;"Ejecución"),"-",""))</f>
        <v/>
      </c>
      <c r="M119" s="65"/>
      <c r="N119" s="165" t="str">
        <f t="shared" ref="N119:N160" si="7">+IF(M119="No",1,IF(M119="Si","Ingrese %",""))</f>
        <v/>
      </c>
      <c r="O119" s="154" t="s">
        <v>1150</v>
      </c>
      <c r="P119" s="79"/>
    </row>
    <row r="120" spans="1:16" s="7" customFormat="1" ht="24.75" customHeight="1" outlineLevel="1" x14ac:dyDescent="0.25">
      <c r="A120" s="136">
        <v>7</v>
      </c>
      <c r="B120" s="153" t="s">
        <v>2665</v>
      </c>
      <c r="C120" s="155" t="s">
        <v>31</v>
      </c>
      <c r="D120" s="63"/>
      <c r="E120" s="137"/>
      <c r="F120" s="137"/>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6">
        <v>8</v>
      </c>
      <c r="B121" s="153" t="s">
        <v>2665</v>
      </c>
      <c r="C121" s="155" t="s">
        <v>31</v>
      </c>
      <c r="D121" s="63"/>
      <c r="E121" s="137"/>
      <c r="F121" s="137"/>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6">
        <v>9</v>
      </c>
      <c r="B122" s="153" t="s">
        <v>2665</v>
      </c>
      <c r="C122" s="155" t="s">
        <v>31</v>
      </c>
      <c r="D122" s="63"/>
      <c r="E122" s="137"/>
      <c r="F122" s="137"/>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6">
        <v>10</v>
      </c>
      <c r="B123" s="153" t="s">
        <v>2665</v>
      </c>
      <c r="C123" s="155" t="s">
        <v>31</v>
      </c>
      <c r="D123" s="63"/>
      <c r="E123" s="137"/>
      <c r="F123" s="137"/>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6">
        <v>11</v>
      </c>
      <c r="B124" s="153" t="s">
        <v>2665</v>
      </c>
      <c r="C124" s="155" t="s">
        <v>31</v>
      </c>
      <c r="D124" s="63"/>
      <c r="E124" s="137"/>
      <c r="F124" s="137"/>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2665</v>
      </c>
      <c r="C125" s="155" t="s">
        <v>31</v>
      </c>
      <c r="D125" s="63"/>
      <c r="E125" s="137"/>
      <c r="F125" s="137"/>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2665</v>
      </c>
      <c r="C126" s="155" t="s">
        <v>31</v>
      </c>
      <c r="D126" s="63"/>
      <c r="E126" s="137"/>
      <c r="F126" s="137"/>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2665</v>
      </c>
      <c r="C127" s="155" t="s">
        <v>31</v>
      </c>
      <c r="D127" s="63"/>
      <c r="E127" s="137"/>
      <c r="F127" s="137"/>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2665</v>
      </c>
      <c r="C128" s="155" t="s">
        <v>31</v>
      </c>
      <c r="D128" s="63"/>
      <c r="E128" s="137"/>
      <c r="F128" s="137"/>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6">
        <v>16</v>
      </c>
      <c r="B129" s="153" t="s">
        <v>2665</v>
      </c>
      <c r="C129" s="155" t="s">
        <v>31</v>
      </c>
      <c r="D129" s="63"/>
      <c r="E129" s="137"/>
      <c r="F129" s="137"/>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6">
        <v>17</v>
      </c>
      <c r="B130" s="153" t="s">
        <v>2665</v>
      </c>
      <c r="C130" s="155" t="s">
        <v>31</v>
      </c>
      <c r="D130" s="63"/>
      <c r="E130" s="137"/>
      <c r="F130" s="137"/>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6">
        <v>18</v>
      </c>
      <c r="B131" s="153" t="s">
        <v>2665</v>
      </c>
      <c r="C131" s="155" t="s">
        <v>31</v>
      </c>
      <c r="D131" s="63"/>
      <c r="E131" s="137"/>
      <c r="F131" s="137"/>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6">
        <v>19</v>
      </c>
      <c r="B132" s="153" t="s">
        <v>2665</v>
      </c>
      <c r="C132" s="155" t="s">
        <v>31</v>
      </c>
      <c r="D132" s="63"/>
      <c r="E132" s="137"/>
      <c r="F132" s="137"/>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6">
        <v>20</v>
      </c>
      <c r="B133" s="153" t="s">
        <v>2665</v>
      </c>
      <c r="C133" s="155" t="s">
        <v>31</v>
      </c>
      <c r="D133" s="63"/>
      <c r="E133" s="137"/>
      <c r="F133" s="137"/>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6">
        <v>21</v>
      </c>
      <c r="B134" s="153" t="s">
        <v>2665</v>
      </c>
      <c r="C134" s="155" t="s">
        <v>31</v>
      </c>
      <c r="D134" s="63"/>
      <c r="E134" s="137"/>
      <c r="F134" s="137"/>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6">
        <v>22</v>
      </c>
      <c r="B135" s="153" t="s">
        <v>2665</v>
      </c>
      <c r="C135" s="155" t="s">
        <v>31</v>
      </c>
      <c r="D135" s="63"/>
      <c r="E135" s="137"/>
      <c r="F135" s="137"/>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6">
        <v>23</v>
      </c>
      <c r="B136" s="153" t="s">
        <v>2665</v>
      </c>
      <c r="C136" s="155" t="s">
        <v>31</v>
      </c>
      <c r="D136" s="63"/>
      <c r="E136" s="137"/>
      <c r="F136" s="137"/>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6">
        <v>24</v>
      </c>
      <c r="B137" s="153" t="s">
        <v>2665</v>
      </c>
      <c r="C137" s="155" t="s">
        <v>31</v>
      </c>
      <c r="D137" s="63"/>
      <c r="E137" s="137"/>
      <c r="F137" s="137"/>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2665</v>
      </c>
      <c r="C138" s="155" t="s">
        <v>31</v>
      </c>
      <c r="D138" s="63"/>
      <c r="E138" s="137"/>
      <c r="F138" s="137"/>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2665</v>
      </c>
      <c r="C139" s="155" t="s">
        <v>31</v>
      </c>
      <c r="D139" s="6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2665</v>
      </c>
      <c r="C140" s="155" t="s">
        <v>31</v>
      </c>
      <c r="D140" s="6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2665</v>
      </c>
      <c r="C141" s="155" t="s">
        <v>31</v>
      </c>
      <c r="D141" s="6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2665</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2665</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2665</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2665</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2665</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2665</v>
      </c>
      <c r="C147" s="155" t="s">
        <v>31</v>
      </c>
      <c r="D147" s="6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2665</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2665</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2665</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2665</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2665</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2665</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2665</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2665</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2665</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2665</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2665</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2665</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3741</v>
      </c>
      <c r="F193" s="5"/>
      <c r="G193" s="5"/>
      <c r="H193" s="139" t="s">
        <v>2684</v>
      </c>
      <c r="J193" s="5"/>
      <c r="K193" s="119">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2685</v>
      </c>
      <c r="J211" s="27" t="s">
        <v>2622</v>
      </c>
      <c r="K211" s="140" t="s">
        <v>2685</v>
      </c>
      <c r="L211" s="21"/>
      <c r="M211" s="21"/>
      <c r="N211" s="21"/>
      <c r="O211" s="8"/>
    </row>
    <row r="212" spans="1:15" x14ac:dyDescent="0.25">
      <c r="A212" s="9"/>
      <c r="B212" s="27" t="s">
        <v>2619</v>
      </c>
      <c r="C212" s="139" t="s">
        <v>2684</v>
      </c>
      <c r="D212" s="21"/>
      <c r="G212" s="27" t="s">
        <v>2621</v>
      </c>
      <c r="H212" s="140" t="s">
        <v>2686</v>
      </c>
      <c r="J212" s="27" t="s">
        <v>2623</v>
      </c>
      <c r="K212" s="139"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Maritza Hernandez</cp:lastModifiedBy>
  <cp:lastPrinted>2020-11-20T15:12:35Z</cp:lastPrinted>
  <dcterms:created xsi:type="dcterms:W3CDTF">2020-10-14T21:57:42Z</dcterms:created>
  <dcterms:modified xsi:type="dcterms:W3CDTF">2021-01-04T13:54:05Z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