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itza\Desktop\CAMILA\CONTRATACION 2021\INVITACION 2020\"/>
    </mc:Choice>
  </mc:AlternateContent>
  <xr:revisionPtr revIDLastSave="0" documentId="13_ncr:1_{7157E4FC-FE08-4FC2-B92F-563A9DA4E9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<sst xmlns="http://schemas.openxmlformats.org/spreadsheetml/2006/main" count="3133" uniqueCount="2701">
  <si>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</si>
  <si>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</si>
  <si>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</si>
  <si>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</si>
  <si>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</si>
  <si>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</si>
  <si>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</si>
  <si>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</si>
  <si>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</si>
  <si>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</si>
  <si>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</si>
  <si>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</si>
  <si>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</si>
  <si>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</si>
  <si>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</si>
  <si>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</si>
  <si>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</si>
  <si>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</si>
  <si>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</si>
  <si>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</si>
  <si>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</si>
  <si>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</si>
  <si>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</si>
  <si>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</si>
  <si>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</si>
  <si>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</si>
  <si>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</si>
  <si>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</si>
  <si>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</si>
  <si>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</si>
  <si>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</si>
  <si>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</si>
  <si>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</si>
  <si>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</si>
  <si>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</si>
  <si>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</si>
  <si>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</si>
  <si>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</si>
  <si>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</si>
  <si>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</si>
  <si>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</si>
  <si>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</si>
  <si>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</si>
  <si>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</si>
  <si>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</si>
  <si>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</si>
  <si>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</si>
  <si>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</si>
  <si>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</si>
  <si>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</si>
  <si>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</si>
  <si>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</si>
  <si>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</si>
  <si>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</si>
  <si>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</si>
  <si>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</si>
  <si>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</si>
  <si>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</si>
  <si>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</si>
  <si>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</si>
  <si>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</si>
  <si>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</si>
  <si>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</si>
  <si>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</si>
  <si>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</si>
  <si>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</si>
  <si>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</si>
  <si>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</si>
  <si>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</si>
  <si>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</si>
  <si>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</si>
  <si>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</si>
  <si>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</si>
  <si>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</si>
  <si>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</si>
  <si>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</si>
  <si>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</si>
  <si>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</si>
  <si>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</si>
  <si>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</si>
  <si>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</si>
  <si>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</si>
  <si>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</si>
  <si>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</si>
  <si>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</si>
  <si>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</si>
  <si>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</si>
  <si>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</si>
  <si>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</si>
  <si>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</si>
  <si>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</si>
  <si>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</si>
  <si>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</si>
  <si>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</si>
  <si>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</si>
  <si>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</si>
  <si>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</si>
  <si>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</si>
  <si>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</si>
  <si>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</si>
  <si>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</si>
  <si>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</si>
  <si>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</si>
  <si>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</si>
  <si>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</si>
  <si>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</si>
  <si>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</si>
  <si>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</si>
  <si>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</si>
  <si>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</si>
  <si>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</si>
  <si>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</si>
  <si>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</si>
  <si>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</si>
  <si>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</si>
  <si>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</si>
  <si>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</si>
  <si>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</si>
  <si>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</si>
  <si>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</si>
  <si>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</si>
  <si>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</si>
  <si>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</si>
  <si>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</si>
  <si>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</si>
  <si>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</si>
  <si>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</si>
  <si>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</si>
  <si>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</si>
  <si>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</si>
  <si>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</si>
  <si>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</si>
  <si>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</si>
  <si>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</si>
  <si>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</si>
  <si>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</si>
  <si>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</si>
  <si>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</si>
  <si>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</si>
  <si>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</si>
  <si>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</si>
  <si>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</si>
  <si>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</si>
  <si>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</si>
  <si>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</si>
  <si>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</si>
  <si>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</si>
  <si>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</si>
  <si>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</si>
  <si>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</si>
  <si>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</si>
  <si>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</si>
  <si>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</si>
  <si>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</si>
  <si>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</si>
  <si>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</si>
  <si>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</si>
  <si>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</si>
  <si>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</si>
  <si>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</si>
  <si>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</si>
  <si>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</si>
  <si>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</si>
  <si>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</si>
  <si>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</si>
  <si>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</si>
  <si>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</si>
  <si>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</si>
  <si>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</si>
  <si>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</si>
  <si>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</si>
  <si>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</si>
  <si>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</si>
  <si>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</si>
  <si>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</si>
  <si>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</si>
  <si>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</si>
  <si>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</si>
  <si>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</si>
  <si>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</si>
  <si>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</si>
  <si>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</si>
  <si>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</si>
  <si>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</si>
  <si>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</si>
  <si>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</si>
  <si>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</si>
  <si>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</si>
  <si>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</si>
  <si>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</si>
  <si>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</si>
  <si>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</si>
  <si>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</si>
  <si>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</si>
  <si>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</si>
  <si>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</si>
  <si>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</si>
  <si>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</si>
  <si>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</si>
  <si>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</si>
  <si>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</si>
  <si>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</si>
  <si>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</si>
  <si>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</si>
  <si>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</si>
  <si>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</si>
  <si>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</si>
  <si>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</si>
  <si>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</si>
  <si>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</si>
  <si>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</si>
  <si>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</si>
  <si>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</si>
  <si>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</si>
  <si>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</si>
  <si>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</si>
  <si>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</si>
  <si>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</si>
  <si>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</si>
  <si>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</si>
  <si>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</si>
  <si>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</si>
  <si>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</si>
  <si>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</si>
  <si>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</si>
  <si>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</si>
  <si>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</si>
  <si>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</si>
  <si>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</si>
  <si>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</si>
  <si>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</si>
  <si>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</si>
  <si>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</si>
  <si>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</si>
  <si>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</si>
  <si>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</si>
  <si>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</si>
  <si>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</si>
  <si>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</si>
  <si>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</si>
  <si>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</si>
  <si>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</si>
  <si>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</si>
  <si>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</si>
  <si>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</si>
  <si>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</si>
  <si>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</si>
  <si>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</si>
  <si>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</si>
  <si>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</si>
  <si>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</si>
  <si>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</si>
  <si>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</si>
  <si>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</si>
  <si>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</si>
  <si>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</si>
  <si>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</si>
  <si>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</si>
  <si>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</si>
  <si>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</si>
  <si>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</si>
  <si>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</si>
  <si>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</si>
  <si>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</si>
  <si>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</si>
  <si>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</si>
  <si>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</si>
  <si>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</si>
  <si>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</si>
  <si>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</si>
  <si>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</si>
  <si>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</si>
  <si>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</si>
  <si>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</si>
  <si>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</si>
  <si>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</si>
  <si>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</si>
  <si>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</si>
  <si>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</si>
  <si>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</si>
  <si>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</si>
  <si>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</si>
  <si>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</si>
  <si>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</si>
  <si>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</si>
  <si>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</si>
  <si>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</si>
  <si>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</si>
  <si>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</si>
  <si>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</si>
  <si>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</si>
  <si>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</si>
  <si>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</si>
  <si>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</si>
  <si>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</si>
  <si>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</si>
  <si>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</si>
  <si>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</si>
  <si>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</si>
  <si>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</si>
  <si>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</si>
  <si>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</si>
  <si>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</si>
  <si>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</si>
  <si>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</si>
  <si>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</si>
  <si>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</si>
  <si>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</si>
  <si>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</si>
  <si>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</si>
  <si>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</si>
  <si>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</si>
  <si>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</si>
  <si>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</si>
  <si>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</si>
  <si>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</si>
  <si>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</si>
  <si>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</si>
  <si>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</si>
  <si>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</si>
  <si>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</si>
  <si>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</si>
  <si>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</si>
  <si>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</si>
  <si>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</si>
  <si>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</si>
  <si>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</si>
  <si>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</si>
  <si>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</si>
  <si>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</si>
  <si>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</si>
  <si>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</si>
  <si>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</si>
  <si>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</si>
  <si>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</si>
  <si>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</si>
  <si>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</si>
  <si>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</si>
  <si>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</si>
  <si>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</si>
  <si>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</si>
  <si>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</si>
  <si>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</si>
  <si>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</si>
  <si>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</si>
  <si>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</si>
  <si>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</si>
  <si>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</si>
  <si>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</si>
  <si>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</si>
  <si>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</si>
  <si>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</si>
  <si>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</si>
  <si>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</si>
  <si>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</si>
  <si>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</si>
  <si>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</si>
  <si>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</si>
  <si>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</si>
  <si>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</si>
  <si>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</si>
  <si>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</si>
  <si>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</si>
  <si>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</si>
  <si>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</si>
  <si>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</si>
  <si>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</si>
  <si>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</si>
  <si>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</si>
  <si>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</si>
  <si>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</si>
  <si>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</si>
  <si>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</si>
  <si>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</si>
  <si>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</si>
  <si>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</si>
  <si>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</si>
  <si>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</si>
  <si>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</si>
  <si>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</si>
  <si>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</si>
  <si>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</si>
  <si>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</si>
  <si>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</si>
  <si>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</si>
  <si>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</si>
  <si>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</si>
  <si>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</si>
  <si>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</si>
  <si>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</si>
  <si>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</si>
  <si>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</si>
  <si>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</si>
  <si>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</si>
  <si>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</si>
  <si>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</si>
  <si>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</si>
  <si>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</si>
  <si>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</si>
  <si>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</si>
  <si>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</si>
  <si>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</si>
  <si>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</si>
  <si>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</si>
  <si>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</si>
  <si>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</si>
  <si>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</si>
  <si>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</si>
  <si>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</si>
  <si>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</si>
  <si>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</si>
  <si>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</si>
  <si>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</si>
  <si>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</si>
  <si>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</si>
  <si>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</si>
  <si>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</si>
  <si>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</si>
  <si>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</si>
  <si>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</si>
  <si>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</si>
  <si>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</si>
  <si>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</si>
  <si>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</si>
  <si>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</si>
  <si>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</si>
  <si>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</si>
  <si>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</si>
  <si>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</si>
  <si>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</si>
  <si>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</si>
  <si>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</si>
  <si>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</si>
  <si>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</si>
  <si>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</si>
  <si>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</si>
  <si>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</si>
  <si>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</si>
  <si>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</si>
  <si>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</si>
  <si>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</si>
  <si>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</si>
  <si>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</si>
  <si>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</si>
  <si>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</si>
  <si>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</si>
  <si>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</si>
  <si>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</si>
  <si>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</si>
  <si>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</si>
  <si>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</si>
  <si>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</si>
  <si>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</si>
  <si>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</si>
  <si>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</si>
  <si>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</si>
  <si>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</si>
  <si>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</si>
  <si>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</si>
  <si>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</si>
  <si>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</si>
  <si>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</si>
  <si>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</si>
  <si>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</si>
  <si>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</si>
  <si>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</si>
  <si>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</si>
  <si>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</si>
  <si>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</si>
  <si>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</si>
  <si>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</si>
  <si>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</si>
  <si>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</si>
  <si>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</si>
  <si>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</si>
  <si>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</si>
  <si>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</si>
  <si>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</si>
  <si>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</si>
  <si>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</si>
  <si>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</si>
  <si>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</si>
  <si>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</si>
  <si>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</si>
  <si>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</si>
  <si>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</si>
  <si>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</si>
  <si>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</si>
  <si>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</si>
  <si>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</si>
  <si>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</si>
  <si>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</si>
  <si>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</si>
  <si>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</si>
  <si>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</si>
  <si>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</si>
  <si>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</si>
  <si>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</si>
  <si>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</si>
  <si>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</si>
  <si>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</si>
  <si>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</si>
  <si>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</si>
  <si>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</si>
  <si>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</si>
  <si>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</si>
  <si>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</si>
  <si>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</si>
  <si>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</si>
  <si>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</si>
  <si>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</si>
  <si>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</si>
  <si>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</si>
  <si>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</si>
  <si>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</si>
  <si>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</si>
  <si>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</si>
  <si>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</si>
  <si>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</si>
  <si>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</si>
  <si>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</si>
  <si>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</si>
  <si>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</si>
  <si>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</si>
  <si>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</si>
  <si>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</si>
  <si>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</si>
  <si>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</si>
  <si>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</si>
  <si>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</si>
  <si>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</si>
  <si>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</si>
  <si>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</si>
  <si>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</si>
  <si>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</si>
  <si>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</si>
  <si>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</si>
  <si>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</si>
  <si>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</si>
  <si>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</si>
  <si>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</si>
  <si>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</si>
  <si>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</si>
  <si>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</si>
  <si>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</si>
  <si>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</si>
  <si>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</si>
  <si>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</si>
  <si>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</si>
  <si>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</si>
  <si>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</si>
  <si>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</si>
  <si>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</si>
  <si>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</si>
  <si>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</si>
  <si>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</si>
  <si>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</si>
  <si>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</si>
  <si>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</si>
  <si>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</si>
  <si>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</si>
  <si>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</si>
  <si>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</si>
  <si>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</si>
  <si>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</si>
  <si>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</si>
  <si>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</si>
  <si>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</si>
  <si>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</si>
  <si>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</si>
  <si>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</si>
  <si>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</si>
  <si>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</si>
  <si>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</si>
  <si>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</si>
  <si>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</si>
  <si>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</si>
  <si>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</si>
  <si>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</si>
  <si>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</si>
  <si>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</si>
  <si>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</si>
  <si>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</si>
  <si>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</si>
  <si>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</si>
  <si>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</si>
  <si>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</si>
  <si>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</si>
  <si>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</si>
  <si>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</si>
  <si>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</si>
  <si>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</si>
  <si>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</si>
  <si>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</si>
  <si>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</si>
  <si>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</si>
  <si>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</si>
  <si>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</si>
  <si>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</si>
  <si>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</si>
  <si>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</si>
  <si>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</si>
  <si>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</si>
  <si>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</si>
  <si>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</si>
  <si>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</si>
  <si>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</si>
  <si>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</si>
  <si>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</si>
  <si>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</si>
  <si>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</si>
  <si>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</si>
  <si>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</si>
  <si>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</si>
  <si>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</si>
  <si>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</si>
  <si>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</si>
  <si>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</si>
  <si>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</si>
  <si>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</si>
  <si>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</si>
  <si>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</si>
  <si>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</si>
  <si>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</si>
  <si>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</si>
  <si>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</si>
  <si>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</si>
  <si>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</si>
  <si>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</si>
  <si>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</si>
  <si>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</si>
  <si>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</si>
  <si>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</si>
  <si>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</si>
  <si>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</si>
  <si>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</si>
  <si>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</si>
  <si>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</si>
  <si>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</si>
  <si>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</si>
  <si>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</si>
  <si>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</si>
  <si>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</si>
  <si>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</si>
  <si>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</si>
  <si>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</si>
  <si>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</si>
  <si>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</si>
  <si>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</si>
  <si>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</si>
  <si>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</si>
  <si>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</si>
  <si>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</si>
  <si>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</si>
  <si>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</si>
  <si>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</si>
  <si>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</si>
  <si>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</si>
  <si>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</si>
  <si>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</si>
  <si>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</si>
  <si>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</si>
  <si>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</si>
  <si>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</si>
  <si>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</si>
  <si>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</si>
  <si>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</si>
  <si>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</si>
  <si>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</si>
  <si>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</si>
  <si>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</si>
  <si>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</si>
  <si>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</si>
  <si>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</si>
  <si>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</si>
  <si>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</si>
  <si>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</si>
  <si>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</si>
  <si>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</si>
  <si>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</si>
  <si>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</si>
  <si>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</si>
  <si>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</si>
  <si>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</si>
  <si>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</si>
  <si>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</si>
  <si>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</si>
  <si>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</si>
  <si>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</si>
  <si>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</si>
  <si>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</si>
  <si>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</si>
  <si>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</si>
  <si>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</si>
  <si>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</si>
  <si>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</si>
  <si>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</si>
  <si>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</si>
  <si>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</si>
  <si>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</si>
  <si>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</si>
  <si>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</si>
  <si>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</si>
  <si>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</si>
  <si>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</si>
  <si>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</si>
  <si>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</si>
  <si>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</si>
  <si>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</si>
  <si>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</si>
  <si>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</si>
  <si>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</si>
  <si>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</si>
  <si>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</si>
  <si>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</si>
  <si>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</si>
  <si>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</si>
  <si>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</si>
  <si>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</si>
  <si>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</si>
  <si>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</si>
  <si>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</si>
  <si>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</si>
  <si>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</si>
  <si>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</si>
  <si>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</si>
  <si>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</si>
  <si>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</si>
  <si>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</si>
  <si>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</si>
  <si>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</si>
  <si>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</si>
  <si>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</si>
  <si>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</si>
  <si>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</si>
  <si>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</si>
  <si>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</si>
  <si>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</si>
  <si>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</si>
  <si>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</si>
  <si>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</si>
  <si>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</si>
  <si>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</si>
  <si>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</si>
  <si>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</si>
  <si>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</si>
  <si>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</si>
  <si>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</si>
  <si>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</si>
  <si>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</si>
  <si>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</si>
  <si>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</si>
  <si>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</si>
  <si>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</si>
  <si>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</si>
  <si>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</si>
  <si>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</si>
  <si>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</si>
  <si>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</si>
  <si>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</si>
  <si>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</si>
  <si>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</si>
  <si>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</si>
  <si>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</si>
  <si>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</si>
  <si>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</si>
  <si>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</si>
  <si>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</si>
  <si>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</si>
  <si>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</si>
  <si>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</si>
  <si>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</si>
  <si>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</si>
  <si>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</si>
  <si>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</si>
  <si>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</si>
  <si>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</si>
  <si>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</si>
  <si>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</si>
  <si>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</si>
  <si>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</si>
  <si>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</si>
  <si>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</si>
  <si>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</si>
  <si>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</si>
  <si>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</si>
  <si>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</si>
  <si>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</si>
  <si>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</si>
  <si>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</si>
  <si>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</si>
  <si>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</si>
  <si>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</si>
  <si>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</si>
  <si>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</si>
  <si>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</si>
  <si>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</si>
  <si>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</si>
  <si>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</si>
  <si>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</si>
  <si>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</si>
  <si>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</si>
  <si>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</si>
  <si>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</si>
  <si>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</si>
  <si>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</si>
  <si>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</si>
  <si>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</si>
  <si>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</si>
  <si>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</si>
  <si>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</si>
  <si>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</si>
  <si>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</si>
  <si>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</si>
  <si>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</si>
  <si>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</si>
  <si>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</si>
  <si>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</si>
  <si>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</si>
  <si>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</si>
  <si>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</si>
  <si>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</si>
  <si>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</si>
  <si>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</si>
  <si>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</si>
  <si>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</si>
  <si>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</si>
  <si>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</si>
  <si>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</si>
  <si>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</si>
  <si>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</si>
  <si>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</si>
  <si>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</si>
  <si>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</si>
  <si>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</si>
  <si>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</si>
  <si>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</si>
  <si>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</si>
  <si>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</si>
  <si>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</si>
  <si>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</si>
  <si>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</si>
  <si>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</si>
  <si>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</si>
  <si>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</si>
  <si>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</si>
  <si>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</si>
  <si>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</si>
  <si>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</si>
  <si>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</si>
  <si>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</si>
  <si>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</si>
  <si>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</si>
  <si>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</si>
  <si>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</si>
  <si>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</si>
  <si>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</si>
  <si>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</si>
  <si>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</si>
  <si>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</si>
  <si>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</si>
  <si>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</si>
  <si>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</si>
  <si>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</si>
  <si>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</si>
  <si>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</si>
  <si>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</si>
  <si>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</si>
  <si>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</si>
  <si>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</si>
  <si>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</si>
  <si>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</si>
  <si>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</si>
  <si>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</si>
  <si>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</si>
  <si>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</si>
  <si>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</si>
  <si>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</si>
  <si>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</si>
  <si>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</si>
  <si>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</si>
  <si>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</si>
  <si>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</si>
  <si>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</si>
  <si>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</si>
  <si>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</si>
  <si>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</si>
  <si>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</si>
  <si>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</si>
  <si>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</si>
  <si>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</si>
  <si>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</si>
  <si>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</si>
  <si>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</si>
  <si>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</si>
  <si>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</si>
  <si>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</si>
  <si>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</si>
  <si>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</si>
  <si>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</si>
  <si>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</si>
  <si>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</si>
  <si>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</si>
  <si>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</si>
  <si>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</si>
  <si>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</si>
  <si>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</si>
  <si>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</si>
  <si>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</si>
  <si>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</si>
  <si>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</si>
  <si>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</si>
  <si>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</si>
  <si>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</si>
  <si>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</si>
  <si>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</si>
  <si>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</si>
  <si>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</si>
  <si>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</si>
  <si>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</si>
  <si>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</si>
  <si>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</si>
  <si>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</si>
  <si>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</si>
  <si>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</si>
  <si>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</si>
  <si>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</si>
  <si>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</si>
  <si>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</si>
  <si>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</si>
  <si>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</si>
  <si>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</si>
  <si>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</si>
  <si>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</si>
  <si>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</si>
  <si>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</si>
  <si>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</si>
  <si>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</si>
  <si>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</si>
  <si>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</si>
  <si>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</si>
  <si>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</si>
  <si>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</si>
  <si>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</si>
  <si>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</si>
  <si>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</si>
  <si>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</si>
  <si>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</si>
  <si>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</si>
  <si>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</si>
  <si>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</si>
  <si>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</si>
  <si>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</si>
  <si>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</si>
  <si>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</si>
  <si>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</si>
  <si>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</si>
  <si>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</si>
  <si>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</si>
  <si>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</si>
  <si>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</si>
  <si>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</si>
  <si>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</si>
  <si>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</si>
  <si>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</si>
  <si>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</si>
  <si>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</si>
  <si>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</si>
  <si>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</si>
  <si>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</si>
  <si>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</si>
  <si>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</si>
  <si>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</si>
  <si>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</si>
  <si>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</si>
  <si>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</si>
  <si>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</si>
  <si>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</si>
  <si>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</si>
  <si>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</si>
  <si>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</si>
  <si>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</si>
  <si>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</si>
  <si>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</si>
  <si>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</si>
  <si>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</si>
  <si>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</si>
  <si>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</si>
  <si>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</si>
  <si>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</si>
  <si>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</si>
  <si>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</si>
  <si>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</si>
  <si>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</si>
  <si>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</si>
  <si>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</si>
  <si>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</si>
  <si>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</si>
  <si>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</si>
  <si>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</si>
  <si>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</si>
  <si>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</si>
  <si>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</si>
  <si>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</si>
  <si>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</si>
  <si>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</si>
  <si>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</si>
  <si>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</si>
  <si>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</si>
  <si>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</si>
  <si>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</si>
  <si>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</si>
  <si>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</si>
  <si>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</si>
  <si>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</si>
  <si>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</si>
  <si>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</si>
  <si>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</si>
  <si>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</si>
  <si>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</si>
  <si>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</si>
  <si>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</si>
  <si>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</si>
  <si>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</si>
  <si>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</si>
  <si>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</si>
  <si>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</si>
  <si>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</si>
  <si>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</si>
  <si>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</si>
  <si>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</si>
  <si>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</si>
  <si>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</si>
  <si>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</si>
  <si>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</si>
  <si>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</si>
  <si>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</si>
  <si>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</si>
  <si>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</si>
  <si>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</si>
  <si>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</si>
  <si>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</si>
  <si>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</si>
  <si>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</si>
  <si>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</si>
  <si>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</si>
  <si>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</si>
  <si>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</si>
  <si>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</si>
  <si>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</si>
  <si>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</si>
  <si>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</si>
  <si>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</si>
  <si>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</si>
  <si>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</si>
  <si>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</si>
  <si>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</si>
  <si>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</si>
  <si>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</si>
  <si>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</si>
  <si>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</si>
  <si>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</si>
  <si>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</si>
  <si>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</si>
  <si>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</si>
  <si>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</si>
  <si>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</si>
  <si>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</si>
  <si>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</si>
  <si>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</si>
  <si>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</si>
  <si>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</si>
  <si>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</si>
  <si>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</si>
  <si>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</si>
  <si>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</si>
  <si>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</si>
  <si>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</si>
  <si>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</si>
  <si>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</si>
  <si>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</si>
  <si>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</si>
  <si>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</si>
  <si>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</si>
  <si>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</si>
  <si>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</si>
  <si>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</si>
  <si>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</si>
  <si>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</si>
  <si>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</si>
  <si>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</si>
  <si>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</si>
  <si>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</si>
  <si>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</si>
  <si>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</si>
  <si>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</si>
  <si>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</si>
  <si>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</si>
  <si>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</si>
  <si>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</si>
  <si>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</si>
  <si>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</si>
  <si>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</si>
  <si>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</si>
  <si>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</si>
  <si>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</si>
  <si>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</si>
  <si>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</si>
  <si>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</si>
  <si>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</si>
  <si>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</si>
  <si>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</si>
  <si>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</si>
  <si>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</si>
  <si>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</si>
  <si>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</si>
  <si>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</si>
  <si>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</si>
  <si>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</si>
  <si>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</si>
  <si>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</si>
  <si>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</si>
  <si>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</si>
  <si>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</si>
  <si>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</si>
  <si>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</si>
  <si>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</si>
  <si>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</si>
  <si>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</si>
  <si>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</si>
  <si>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</si>
  <si>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</si>
  <si>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</si>
  <si>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</si>
  <si>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</si>
  <si>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</si>
  <si>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</si>
  <si>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</si>
  <si>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</si>
  <si>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</si>
  <si>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</si>
  <si>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</si>
  <si>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</si>
  <si>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</si>
  <si>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</si>
  <si>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</si>
  <si>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</si>
  <si>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</si>
  <si>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</si>
  <si>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</si>
  <si>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</si>
  <si>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</si>
  <si>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</si>
  <si>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</si>
  <si>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</si>
  <si>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</si>
  <si>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</si>
  <si>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</si>
  <si>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</si>
  <si>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</si>
  <si>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</si>
  <si>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</si>
  <si>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</si>
  <si>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</si>
  <si>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</si>
  <si>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</si>
  <si>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</si>
  <si>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</si>
  <si>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</si>
  <si>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</si>
  <si>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</si>
  <si>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</si>
  <si>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</si>
  <si>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</si>
  <si>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</si>
  <si>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</si>
  <si>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</si>
  <si>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</si>
  <si>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</si>
  <si>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</si>
  <si>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</si>
  <si>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</si>
  <si>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</si>
  <si>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</si>
  <si>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</si>
  <si>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</si>
  <si>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</si>
  <si>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</si>
  <si>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</si>
  <si>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</si>
  <si>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</si>
  <si>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</si>
  <si>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</si>
  <si>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</si>
  <si>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</si>
  <si>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</si>
  <si>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</si>
  <si>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</si>
  <si>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</si>
  <si>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</si>
  <si>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</si>
  <si>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</si>
  <si>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</si>
  <si>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</si>
  <si>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</si>
  <si>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</si>
  <si>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</si>
  <si>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</si>
  <si>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</si>
  <si>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</si>
  <si>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</si>
  <si>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</si>
  <si>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</si>
  <si>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</si>
  <si>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</si>
  <si>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</si>
  <si>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</si>
  <si>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</si>
  <si>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</si>
  <si>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</si>
  <si>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</si>
  <si>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</si>
  <si>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</si>
  <si>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</si>
  <si>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</si>
  <si>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</si>
  <si>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</si>
  <si>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</si>
  <si>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</si>
  <si>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</si>
  <si>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</si>
  <si>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</si>
  <si>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</si>
  <si>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</si>
  <si>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</si>
  <si>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</si>
  <si>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</si>
  <si>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</si>
  <si>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</si>
  <si>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</si>
  <si>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</si>
  <si>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</si>
  <si>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</si>
  <si>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</si>
  <si>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</si>
  <si>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</si>
  <si>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</si>
  <si>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</si>
  <si>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</si>
  <si>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</si>
  <si>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</si>
  <si>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</si>
  <si>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</si>
  <si>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</si>
  <si>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</si>
  <si>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</si>
  <si>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</si>
  <si>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</si>
  <si>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</si>
  <si>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</si>
  <si>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</si>
  <si>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</si>
  <si>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</si>
  <si>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</si>
  <si>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</si>
  <si>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</si>
  <si>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</si>
  <si>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</si>
  <si>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</si>
  <si>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</si>
  <si>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</si>
  <si>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</si>
  <si>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</si>
  <si>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</si>
  <si>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</si>
  <si>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</si>
  <si>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</si>
  <si>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</si>
  <si>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</si>
  <si>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</si>
  <si>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</si>
  <si>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</si>
  <si>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</si>
  <si>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</si>
  <si>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</si>
  <si>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</si>
  <si>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</si>
  <si>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</si>
  <si>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</si>
  <si>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</si>
  <si>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</si>
  <si>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</si>
  <si>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</si>
  <si>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</si>
  <si>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</si>
  <si>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</si>
  <si>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</si>
  <si>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</si>
  <si>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</si>
  <si>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</si>
  <si>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</si>
  <si>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</si>
  <si>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</si>
  <si>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</si>
  <si>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</si>
  <si>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</si>
  <si>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</si>
  <si>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</si>
  <si>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</si>
  <si>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</si>
  <si>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</si>
  <si>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</si>
  <si>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</si>
  <si>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</si>
  <si>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</si>
  <si>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</si>
  <si>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</si>
  <si>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</si>
  <si>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</si>
  <si>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</si>
  <si>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</si>
  <si>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</si>
  <si>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</si>
  <si>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</si>
  <si>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</si>
  <si>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</si>
  <si>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</si>
  <si>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</si>
  <si>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</si>
  <si>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</si>
  <si>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</si>
  <si>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</si>
  <si>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</si>
  <si>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</si>
  <si>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</si>
  <si>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</si>
  <si>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</si>
  <si>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</si>
  <si>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</si>
  <si>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</si>
  <si>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</si>
  <si>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</si>
  <si>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</si>
  <si>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</si>
  <si>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</si>
  <si>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</si>
  <si>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</si>
  <si>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</si>
  <si>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</si>
  <si>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</si>
  <si>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</si>
  <si>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</si>
  <si>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</si>
  <si>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</si>
  <si>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</si>
  <si>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</si>
  <si>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</si>
  <si>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</si>
  <si>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</si>
  <si>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</si>
  <si>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</si>
  <si>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</si>
  <si>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</si>
  <si>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</si>
  <si>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</si>
  <si>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</si>
  <si>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</si>
  <si>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</si>
  <si>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</si>
  <si>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</si>
  <si>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</si>
  <si>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</si>
  <si>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</si>
  <si>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</si>
  <si>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</si>
  <si>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</si>
  <si>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</si>
  <si>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</si>
  <si>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</si>
  <si>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</si>
  <si>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</si>
  <si>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</si>
  <si>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</si>
  <si>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</si>
  <si>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</si>
  <si>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</si>
  <si>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</si>
  <si>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</si>
  <si>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</si>
  <si>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</si>
  <si>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</si>
  <si>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</si>
  <si>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</si>
  <si>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</si>
  <si>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</si>
  <si>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</si>
  <si>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</si>
  <si>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</si>
  <si>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</si>
  <si>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</si>
  <si>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</si>
  <si>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</si>
  <si>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</si>
  <si>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</si>
  <si>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</si>
  <si>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</si>
  <si>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</si>
  <si>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</si>
  <si>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</si>
  <si>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</si>
  <si>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</si>
  <si>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</si>
  <si>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</si>
  <si>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</si>
  <si>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</si>
  <si>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</si>
  <si>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</si>
  <si>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</si>
  <si>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</si>
  <si>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</si>
  <si>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</si>
  <si>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</si>
  <si>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</si>
  <si>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</si>
  <si>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</si>
  <si>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</si>
  <si>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</si>
  <si>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</si>
  <si>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</si>
  <si>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</si>
  <si>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</si>
  <si>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</si>
  <si>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</si>
  <si>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</si>
  <si>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</si>
  <si>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</si>
  <si>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</si>
  <si>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</si>
  <si>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</si>
  <si>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</si>
  <si>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</si>
  <si>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</si>
  <si>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</si>
  <si>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</si>
  <si>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</si>
  <si>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</si>
  <si>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</si>
  <si>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</si>
  <si>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</si>
  <si>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</si>
  <si>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</si>
  <si>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</si>
  <si>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</si>
  <si>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</si>
  <si>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</si>
  <si>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</si>
  <si>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</si>
  <si>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</si>
  <si>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</si>
  <si>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</si>
  <si>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</si>
  <si>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</si>
  <si>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</si>
  <si>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</si>
  <si>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</si>
  <si>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</si>
  <si>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</si>
  <si>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</si>
  <si>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</si>
  <si>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</si>
  <si>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</si>
  <si>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</si>
  <si>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</si>
  <si>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</si>
  <si>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</si>
  <si>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</si>
  <si>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</si>
  <si>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</si>
  <si>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</si>
  <si>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</si>
  <si>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</si>
  <si>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</si>
  <si>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</si>
  <si>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</si>
  <si>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</si>
  <si>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</si>
  <si>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</si>
  <si>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</si>
  <si>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</si>
  <si>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</si>
  <si>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</si>
  <si>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</si>
  <si>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</si>
  <si>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</si>
  <si>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</si>
  <si>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</si>
  <si>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</si>
  <si>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</si>
  <si>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</si>
  <si>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</si>
  <si>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</si>
  <si>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</si>
  <si>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</si>
  <si>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</si>
  <si>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</si>
  <si>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</si>
  <si>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</si>
  <si>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</si>
  <si>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</si>
  <si>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</si>
  <si>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</si>
  <si>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</si>
  <si>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</si>
  <si>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</si>
  <si>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</si>
  <si>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</si>
  <si>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</si>
  <si>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</si>
  <si>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</si>
  <si>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</si>
  <si>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</si>
  <si>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</si>
  <si>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</si>
  <si>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</si>
  <si>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</si>
  <si>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</si>
  <si>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</si>
  <si>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</si>
  <si>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</si>
  <si>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</si>
  <si>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</si>
  <si>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</si>
  <si>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</si>
  <si>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</si>
  <si>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</si>
  <si>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</si>
  <si>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</si>
  <si>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</si>
  <si>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</si>
  <si>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</si>
  <si>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</si>
  <si>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</si>
  <si>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</si>
  <si>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</si>
  <si>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</si>
  <si>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</si>
  <si>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</si>
  <si>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</si>
  <si>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</si>
  <si>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</si>
  <si>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</si>
  <si>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</si>
  <si>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</si>
  <si>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</si>
  <si>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</si>
  <si>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</si>
  <si>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</si>
  <si>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</si>
  <si>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</si>
  <si>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</si>
  <si>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</si>
  <si>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</si>
  <si>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</si>
  <si>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</si>
  <si>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</si>
  <si>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</si>
  <si>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</si>
  <si>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</si>
  <si>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</si>
  <si>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</si>
  <si>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</si>
  <si>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</si>
  <si>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</si>
  <si>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</si>
  <si>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</si>
  <si>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</si>
  <si>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</si>
  <si>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</si>
  <si>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</si>
  <si>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</si>
  <si>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</si>
  <si>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</si>
  <si>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</si>
  <si>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</si>
  <si>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</si>
  <si>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</si>
  <si>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</si>
  <si>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</si>
  <si>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</si>
  <si>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</si>
  <si>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</si>
  <si>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</si>
  <si>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</si>
  <si>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</si>
  <si>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</si>
  <si>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</si>
  <si>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</si>
  <si>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</si>
  <si>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</si>
  <si>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</si>
  <si>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</si>
  <si>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</si>
  <si>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</si>
  <si>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</si>
  <si>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</si>
  <si>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</si>
  <si>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</si>
  <si>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</si>
  <si>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</si>
  <si>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</si>
  <si>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</si>
  <si>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</si>
  <si>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</si>
  <si>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</si>
  <si>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</si>
  <si>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</si>
  <si>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</si>
  <si>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</si>
  <si>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</si>
  <si>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</si>
  <si>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</si>
  <si>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</si>
  <si>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</si>
  <si>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</si>
  <si>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</si>
  <si>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</si>
  <si>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</si>
  <si>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</si>
  <si>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</si>
  <si>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</si>
  <si>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</si>
  <si>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</si>
  <si>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</si>
  <si>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</si>
  <si>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</si>
  <si>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</si>
  <si>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</si>
  <si>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</si>
  <si>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</si>
  <si>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</si>
  <si>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</si>
  <si>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</si>
  <si>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</si>
  <si>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</si>
  <si>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</si>
  <si>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</si>
  <si>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</si>
  <si>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</si>
  <si>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</si>
  <si>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</si>
  <si>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</si>
  <si>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</si>
  <si>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</si>
  <si>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</si>
  <si>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</si>
  <si>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</si>
  <si>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</si>
  <si>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</si>
  <si>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</si>
  <si>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</si>
  <si>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</si>
  <si>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</si>
  <si>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</si>
  <si>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</si>
  <si>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</si>
  <si>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</si>
  <si>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</si>
  <si>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</si>
  <si>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</si>
  <si>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</si>
  <si>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</si>
  <si>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</si>
  <si>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</si>
  <si>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</si>
  <si>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</si>
  <si>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</si>
  <si>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</si>
  <si>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</si>
  <si>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</si>
  <si>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</si>
  <si>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</si>
  <si>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</si>
  <si>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</si>
  <si>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</si>
  <si>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</si>
  <si>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</si>
  <si>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</si>
  <si>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</si>
  <si>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</si>
  <si>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</si>
  <si>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</si>
  <si>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</si>
  <si>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</si>
  <si>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</si>
  <si>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</si>
  <si>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</si>
  <si>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</si>
  <si>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</si>
  <si>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</si>
  <si>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</si>
  <si>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</si>
  <si>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</si>
  <si>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</si>
  <si>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</si>
  <si>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</si>
  <si>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</si>
  <si>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</si>
  <si>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</si>
  <si>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</si>
  <si>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</si>
  <si>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</si>
  <si>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</si>
  <si>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</si>
  <si>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</si>
  <si>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</si>
  <si>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</si>
  <si>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</si>
  <si>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</si>
  <si>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</si>
  <si>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</si>
  <si>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</si>
  <si>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</si>
  <si>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</si>
  <si>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</si>
  <si>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</si>
  <si>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</si>
  <si>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</si>
  <si>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</si>
  <si>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</si>
  <si>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</si>
  <si>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</si>
  <si>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</si>
  <si>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</si>
  <si>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</si>
  <si>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</si>
  <si>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</si>
  <si>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</si>
  <si>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</si>
  <si>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</si>
  <si>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</si>
  <si>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</si>
  <si>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</si>
  <si>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</si>
  <si>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</si>
  <si>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</si>
  <si>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</si>
  <si>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</si>
  <si>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</si>
  <si>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</si>
  <si>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</si>
  <si>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</si>
  <si>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</si>
  <si>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</si>
  <si>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</si>
  <si>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</si>
  <si>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</si>
  <si>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</si>
  <si>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</si>
  <si>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</si>
  <si>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</si>
  <si>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</si>
  <si>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</si>
  <si>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</si>
  <si>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</si>
  <si>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</si>
  <si>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</si>
  <si>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</si>
  <si>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</si>
  <si>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</si>
  <si>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</si>
  <si>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</si>
  <si>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</si>
  <si>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</si>
  <si>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</si>
  <si>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</si>
  <si>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</si>
  <si>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</si>
  <si>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</si>
  <si>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</si>
  <si>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</si>
  <si>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</si>
  <si>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</si>
  <si>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</si>
  <si>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</si>
  <si>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</si>
  <si>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</si>
  <si>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</si>
  <si>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</si>
  <si>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</si>
  <si>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</si>
  <si>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</si>
  <si>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</si>
  <si>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</si>
  <si>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</si>
  <si>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</si>
  <si>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</si>
  <si>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</si>
  <si>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</si>
  <si>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</si>
  <si>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</si>
  <si>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</si>
  <si>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</si>
  <si>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</si>
  <si>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</si>
  <si>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</si>
  <si>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</si>
  <si>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</si>
  <si>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</si>
  <si>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</si>
  <si>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</si>
  <si>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</si>
  <si>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</si>
  <si>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</si>
  <si>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</si>
  <si>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</si>
  <si>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</si>
  <si>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</si>
  <si>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</si>
  <si>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</si>
  <si>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</si>
  <si>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</si>
  <si>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</si>
  <si>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</si>
  <si>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</si>
  <si>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</si>
  <si>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</si>
  <si>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</si>
  <si>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</si>
  <si>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</si>
  <si>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</si>
  <si>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</si>
  <si>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</si>
  <si>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</si>
  <si>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</si>
  <si>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</si>
  <si>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</si>
  <si>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</si>
  <si>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</si>
  <si>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</si>
  <si>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</si>
  <si>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</si>
  <si>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</si>
  <si>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</si>
  <si>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</si>
  <si>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</si>
  <si>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</si>
  <si>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</si>
  <si>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</si>
  <si>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</si>
  <si>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</si>
  <si>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</si>
  <si>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</si>
  <si>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</si>
  <si>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</si>
  <si>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</si>
  <si>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</si>
  <si>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</si>
  <si>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</si>
  <si>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</si>
  <si>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</si>
  <si>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</si>
  <si>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</si>
  <si>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</si>
  <si>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</si>
  <si>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</si>
  <si>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</si>
  <si>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</si>
  <si>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</si>
  <si>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</si>
  <si>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</si>
  <si>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</si>
  <si>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</si>
  <si>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</si>
  <si>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</si>
  <si>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</si>
  <si>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</si>
  <si>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</si>
  <si>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</si>
  <si>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</si>
  <si>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</si>
  <si>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</si>
  <si>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</si>
  <si>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</si>
  <si>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</si>
  <si>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</si>
  <si>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</si>
  <si>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</si>
  <si>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</si>
  <si>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</si>
  <si>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</si>
  <si>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</si>
  <si>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</si>
  <si>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</si>
  <si>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</si>
  <si>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</si>
  <si>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</si>
  <si>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</si>
  <si>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</si>
  <si>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</si>
  <si>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</si>
  <si>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</si>
  <si>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</si>
  <si>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</si>
  <si>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</si>
  <si>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</si>
  <si>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</si>
  <si>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</si>
  <si>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</si>
  <si>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</si>
  <si>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</si>
  <si>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</si>
  <si>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</si>
  <si>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</si>
  <si>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</si>
  <si>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</si>
  <si>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</si>
  <si>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</si>
  <si>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</si>
  <si>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</si>
  <si>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</si>
  <si>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</si>
  <si>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</si>
  <si>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</si>
  <si>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</si>
  <si>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</si>
  <si>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</si>
  <si>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</si>
  <si>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</si>
  <si>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</si>
  <si>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</si>
  <si>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</si>
  <si>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</si>
  <si>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</si>
  <si>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</si>
  <si>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</si>
  <si>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</si>
  <si>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</si>
  <si>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</si>
  <si>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</si>
  <si>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</si>
  <si>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</si>
  <si>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</si>
  <si>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</si>
  <si>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</si>
  <si>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</si>
  <si>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</si>
  <si>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</si>
  <si>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</si>
  <si>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</si>
  <si>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</si>
  <si>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</si>
  <si>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</si>
  <si>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</si>
  <si>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</si>
  <si>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</si>
  <si>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</si>
  <si>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</si>
  <si>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</si>
  <si>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</si>
  <si>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</si>
  <si>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</si>
  <si>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</si>
  <si>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</si>
  <si>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</si>
  <si>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</si>
  <si>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</si>
  <si>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</si>
  <si>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</si>
  <si>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</si>
  <si>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</si>
  <si>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</si>
  <si>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</si>
  <si>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</si>
  <si>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</si>
  <si>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</si>
  <si>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</si>
  <si>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</si>
  <si>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</si>
  <si>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</si>
  <si>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</si>
  <si>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</si>
  <si>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</si>
  <si>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</si>
  <si>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</si>
  <si>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</si>
  <si>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</si>
  <si>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</si>
  <si>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</si>
  <si>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</si>
  <si>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</si>
  <si>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</si>
  <si>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</si>
  <si>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</si>
  <si>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</si>
  <si>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</si>
  <si>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</si>
  <si>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</si>
  <si>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</si>
  <si>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</si>
  <si>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</si>
  <si>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</si>
  <si>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</si>
  <si>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</si>
  <si>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</si>
  <si>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</si>
  <si>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</si>
  <si>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</si>
  <si>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</si>
  <si>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</si>
  <si>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</si>
  <si>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</si>
  <si>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</si>
  <si>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</si>
  <si>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</si>
  <si>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</si>
  <si>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</si>
  <si>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</si>
  <si>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</si>
  <si>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</si>
  <si>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</si>
  <si>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</si>
  <si>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</si>
  <si>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</si>
  <si>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</si>
  <si>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</si>
  <si>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</si>
  <si>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</si>
  <si>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</si>
  <si>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</si>
  <si>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</si>
  <si>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</si>
  <si>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</si>
  <si>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</si>
  <si>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</si>
  <si>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</si>
  <si>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</si>
  <si>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</si>
  <si>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</si>
  <si>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</si>
  <si>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</si>
  <si>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</si>
  <si>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</si>
  <si>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</si>
  <si>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</si>
  <si>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</si>
  <si>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</si>
  <si>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</si>
  <si>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</si>
  <si>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</si>
  <si>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</si>
  <si>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</si>
  <si>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</si>
  <si>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</si>
  <si>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</si>
  <si>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</si>
  <si>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</si>
  <si>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</si>
  <si>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</si>
  <si>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</si>
  <si>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</si>
  <si>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</si>
  <si>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</si>
  <si>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</si>
  <si>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</si>
  <si>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</si>
  <si>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</si>
  <si>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</si>
  <si>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</si>
  <si>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</si>
  <si>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</si>
  <si>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</si>
  <si>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</si>
  <si>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</si>
  <si>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</si>
  <si>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</si>
  <si>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</si>
  <si>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</si>
  <si>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</si>
  <si>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</si>
  <si>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</si>
  <si>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</si>
  <si>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</si>
  <si>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</si>
  <si>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</si>
  <si>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</si>
  <si>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</si>
  <si>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</si>
  <si>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</si>
  <si>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</si>
  <si>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</si>
  <si>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</si>
  <si>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</si>
  <si>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</si>
  <si>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</si>
  <si>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</si>
  <si>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</si>
  <si>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</si>
  <si>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</si>
  <si>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</si>
  <si>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</si>
  <si>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</si>
  <si>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</si>
  <si>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</si>
  <si>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</si>
  <si>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</si>
  <si>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</si>
  <si>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</si>
  <si>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</si>
  <si>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</si>
  <si>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</si>
  <si>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</si>
  <si>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</si>
  <si>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</si>
  <si>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</si>
  <si>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</si>
  <si>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</si>
  <si>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</si>
  <si>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</si>
  <si>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</si>
  <si>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</si>
  <si>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</si>
  <si>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</si>
  <si>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</si>
  <si>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</si>
  <si>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</si>
  <si>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</si>
  <si>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</si>
  <si>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</si>
  <si>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</si>
  <si>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</si>
  <si>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</si>
  <si>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</si>
  <si>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</si>
  <si>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</si>
  <si>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</si>
  <si>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</si>
  <si>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</si>
  <si>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</si>
  <si>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</si>
  <si>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</si>
  <si>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</si>
  <si>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</si>
  <si>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</si>
  <si>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</si>
  <si>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</si>
  <si>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</si>
  <si>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</si>
  <si>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</si>
  <si>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</si>
  <si>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</si>
  <si>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</si>
  <si>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</si>
  <si>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</si>
  <si>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</si>
  <si>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</si>
  <si>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</si>
  <si>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</si>
  <si>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</si>
  <si>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</si>
  <si>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</si>
  <si>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</si>
  <si>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</si>
  <si>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</si>
  <si>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</si>
  <si>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</si>
  <si>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</si>
  <si>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</si>
  <si>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</si>
  <si>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</si>
  <si>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</si>
  <si>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</si>
  <si>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</si>
  <si>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</si>
  <si>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</si>
  <si>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</si>
  <si>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</si>
  <si>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</si>
  <si>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</si>
  <si>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</si>
  <si>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</si>
  <si>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</si>
  <si>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</si>
  <si>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</si>
  <si>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</si>
  <si>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</si>
  <si>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</si>
  <si>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</si>
  <si>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</si>
  <si>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</si>
  <si>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</si>
  <si>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</si>
  <si>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</si>
  <si>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</si>
  <si>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</si>
  <si>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</si>
  <si>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</si>
  <si>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</si>
  <si>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</si>
  <si>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</si>
  <si>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</si>
  <si>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</si>
  <si>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</si>
  <si>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</si>
  <si>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</si>
  <si>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</si>
  <si>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</si>
  <si>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</si>
  <si>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</si>
  <si>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</si>
  <si>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</si>
  <si>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</si>
  <si>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</si>
  <si>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</si>
  <si>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</si>
  <si>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</si>
  <si>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</si>
  <si>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</si>
  <si>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</si>
  <si>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</si>
  <si>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</si>
  <si>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</si>
  <si>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</si>
  <si>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</si>
  <si>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</si>
  <si>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</si>
  <si>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</si>
  <si>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</si>
  <si>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</si>
  <si>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</si>
  <si>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</si>
  <si>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</si>
  <si>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</si>
  <si>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</si>
  <si>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</si>
  <si>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</si>
  <si>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</si>
  <si>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</si>
  <si>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</si>
  <si>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</si>
  <si>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</si>
  <si>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</si>
  <si>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</si>
  <si>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</si>
  <si>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</si>
  <si>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</si>
  <si>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</si>
  <si>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</si>
  <si>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</si>
  <si>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</si>
  <si>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</si>
  <si>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</si>
  <si>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</si>
  <si>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</si>
  <si>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</si>
  <si>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</si>
  <si>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</si>
  <si>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</si>
  <si>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</si>
  <si>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</si>
  <si>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</si>
  <si>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</si>
  <si>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</si>
  <si>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</si>
  <si>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</si>
  <si>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</si>
  <si>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</si>
  <si>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</si>
  <si>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</si>
  <si>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</si>
  <si>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</si>
  <si>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</si>
  <si>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</si>
  <si>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</si>
  <si>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</si>
  <si>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</si>
  <si>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</si>
  <si>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</si>
  <si>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</si>
  <si>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</si>
  <si>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</si>
  <si>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</si>
  <si>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</si>
  <si>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</si>
  <si>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</si>
  <si>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</si>
  <si>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</si>
  <si>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</si>
  <si>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</si>
  <si>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</si>
  <si>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</si>
  <si>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</si>
  <si>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</si>
  <si>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</si>
  <si>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</si>
  <si>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</si>
  <si>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</si>
  <si>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</si>
  <si>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</si>
  <si>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</si>
  <si>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</si>
  <si>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</si>
  <si>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</si>
  <si>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</si>
  <si>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</si>
  <si>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</si>
  <si>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</si>
  <si>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</si>
  <si>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</si>
  <si>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</si>
  <si>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</si>
  <si>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</si>
  <si>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</si>
  <si>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</si>
  <si>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</si>
  <si>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</si>
  <si>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</si>
  <si>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</si>
  <si>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</si>
  <si>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</si>
  <si>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</si>
  <si>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</si>
  <si>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</si>
  <si>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</si>
  <si>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</si>
  <si>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</si>
  <si>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</si>
  <si>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</si>
  <si>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</si>
  <si>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</si>
  <si>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</si>
  <si>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</si>
  <si>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</si>
  <si>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</si>
  <si>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</si>
  <si>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</si>
  <si>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</si>
  <si>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</si>
  <si>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</si>
  <si>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</si>
  <si>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</si>
  <si>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</si>
  <si>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</si>
  <si>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</si>
  <si>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</si>
  <si>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</si>
  <si>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</si>
  <si>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</si>
  <si>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</si>
  <si>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</si>
  <si>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</si>
  <si>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</si>
  <si>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</si>
  <si>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</si>
  <si>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</si>
  <si>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</si>
  <si>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</si>
  <si>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</si>
  <si>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</si>
  <si>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</si>
  <si>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</si>
  <si>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</si>
  <si>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</si>
  <si>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</si>
  <si>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</si>
  <si>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</si>
  <si>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</si>
  <si>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</si>
  <si>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</si>
  <si>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</si>
  <si>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</si>
  <si>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</si>
  <si>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</si>
  <si>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</si>
  <si>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</si>
  <si>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</si>
  <si>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</si>
  <si>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</si>
  <si>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</si>
  <si>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</si>
  <si>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</si>
  <si>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</si>
  <si>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</si>
  <si>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</si>
  <si>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</si>
  <si>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</si>
  <si>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</si>
  <si>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</si>
  <si>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</si>
  <si>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</si>
  <si>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</si>
  <si>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</si>
  <si>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</si>
  <si>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</si>
  <si>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</si>
  <si>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</si>
  <si>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</si>
  <si>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</si>
  <si>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</si>
  <si>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</si>
  <si>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</si>
  <si>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</si>
  <si>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</si>
  <si>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</si>
  <si>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</si>
  <si>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</si>
  <si>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</si>
  <si>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</si>
  <si>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</si>
  <si>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</si>
  <si>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</si>
  <si>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</si>
  <si>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</si>
  <si>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</si>
  <si>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</si>
  <si>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</si>
  <si>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</si>
  <si>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</si>
  <si>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</si>
  <si>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</si>
  <si>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</si>
  <si>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</si>
  <si>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</si>
  <si>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</si>
  <si>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</si>
  <si>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</si>
  <si>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</si>
  <si>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</si>
  <si>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</si>
  <si>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</si>
  <si>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</si>
  <si>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</si>
  <si>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</si>
  <si>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</si>
  <si>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</si>
  <si>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</si>
  <si>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</si>
  <si>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</si>
  <si>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</si>
  <si>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</si>
  <si>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</si>
  <si>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</si>
  <si>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</si>
  <si>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</si>
  <si>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</si>
  <si>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</si>
  <si>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</si>
  <si>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</si>
  <si>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</si>
  <si>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</si>
  <si>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</si>
  <si>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</si>
  <si>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</si>
  <si>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</si>
  <si>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</si>
  <si>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</si>
  <si>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</si>
  <si>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</si>
  <si>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</si>
  <si>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</si>
  <si>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</si>
  <si>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</si>
  <si>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</si>
  <si>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</si>
  <si>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</si>
  <si>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</si>
  <si>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</si>
  <si>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</si>
  <si>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</si>
  <si>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</si>
  <si>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</si>
  <si>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</si>
  <si>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</si>
  <si>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</si>
  <si>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</si>
  <si>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</si>
  <si>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</si>
  <si>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</si>
  <si>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</si>
  <si>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</si>
  <si>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</si>
  <si>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</si>
  <si>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</si>
  <si>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</si>
  <si>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</si>
  <si>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</si>
  <si>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</si>
  <si>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</si>
  <si>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</si>
  <si>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</si>
  <si>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</si>
  <si>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</si>
  <si>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</si>
  <si>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</si>
  <si>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</si>
  <si>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</si>
  <si>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</si>
  <si>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</si>
  <si>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</si>
  <si>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</si>
  <si>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</si>
  <si>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</si>
  <si>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</si>
  <si>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</si>
  <si>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</si>
  <si>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</si>
  <si>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</si>
  <si>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</si>
  <si>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</si>
  <si>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</si>
  <si>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</si>
  <si>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</si>
  <si>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</si>
  <si>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</si>
  <si>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</si>
  <si>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</si>
  <si>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</si>
  <si>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</si>
  <si>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</si>
  <si>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</si>
  <si>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</si>
  <si>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</si>
  <si>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</si>
  <si>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</si>
  <si>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</si>
  <si>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</si>
  <si>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</si>
  <si>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</si>
  <si>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</si>
  <si>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</si>
  <si>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</si>
  <si>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</si>
  <si>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</si>
  <si>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</si>
  <si>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</si>
  <si>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</si>
  <si>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</si>
  <si>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</si>
  <si>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</si>
  <si>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</si>
  <si>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</si>
  <si>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</si>
  <si>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</si>
  <si>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</si>
  <si>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</si>
  <si>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</si>
  <si>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</si>
  <si>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</si>
  <si>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</si>
  <si>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</si>
  <si>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</si>
  <si>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</si>
  <si>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</si>
  <si>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</si>
  <si>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</si>
  <si>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</si>
  <si>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</si>
  <si>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</si>
  <si>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</si>
  <si>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</si>
  <si>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</si>
  <si>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</si>
  <si>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</si>
  <si>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</si>
  <si>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</si>
  <si>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</si>
  <si>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</si>
  <si>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</si>
  <si>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</si>
  <si>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</si>
  <si>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</si>
  <si>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</si>
  <si>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</si>
  <si>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</si>
  <si>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</si>
  <si>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</si>
  <si>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</si>
  <si>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</si>
  <si>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</si>
  <si>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</si>
  <si>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</si>
  <si>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</si>
  <si>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</si>
  <si>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</si>
  <si>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</si>
  <si>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</si>
  <si>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</si>
  <si>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</si>
  <si>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</si>
  <si>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</si>
  <si>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</si>
  <si>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</si>
  <si>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</si>
  <si>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</si>
  <si>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</si>
  <si>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</si>
  <si>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</si>
  <si>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</si>
  <si>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</si>
  <si>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</si>
  <si>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</si>
  <si>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</si>
  <si>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</si>
  <si>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</si>
  <si>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</si>
  <si>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</si>
  <si>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</si>
  <si>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</si>
  <si>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</si>
  <si>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</si>
  <si>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</si>
  <si>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</si>
  <si>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</si>
  <si>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</si>
  <si>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</si>
  <si>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</si>
  <si>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</si>
  <si>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</si>
  <si>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</si>
  <si>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</si>
  <si>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</si>
  <si>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</si>
  <si>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</si>
  <si>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</si>
  <si>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</si>
  <si>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</si>
  <si>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</si>
  <si>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</si>
  <si>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</si>
  <si>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</si>
  <si>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</si>
  <si>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</si>
  <si>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</si>
  <si>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</si>
  <si>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</si>
  <si>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</si>
  <si>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</si>
  <si>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</si>
  <si>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</si>
  <si>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</si>
  <si>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</si>
  <si>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</si>
  <si>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</si>
  <si>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</si>
  <si>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</si>
  <si>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</si>
  <si>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</si>
  <si>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</si>
  <si>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</si>
  <si>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</si>
  <si>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</si>
  <si>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</si>
  <si>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</si>
  <si>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</si>
  <si>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</si>
  <si>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</si>
  <si>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</si>
  <si>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</si>
  <si>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</si>
  <si>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</si>
  <si>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</si>
  <si>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</si>
  <si>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</si>
  <si>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</si>
  <si>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</si>
  <si>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</si>
  <si>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</si>
  <si>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</si>
  <si>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</si>
  <si>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</si>
  <si>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</si>
  <si>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</si>
  <si>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</si>
  <si>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</si>
  <si>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</si>
  <si>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</si>
  <si>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</si>
  <si>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BRINDAR ATENCION INTEGRAL A LA PRIMERA INFANCIA NIÑOS Y NIÑAS DE CINCO AÑOS DE FAMILIAS EN SITUACION CON VULNERABILIDAD ECONOMICA, SOCIAL, CULTURAL, NUTRICIONAL Y PSICOAFECTIVA, A TRAVES DE LOS HOGARES COMUNITARIOS DE BIENESTAR MODALIDADES 0-5 AÑOS, EN LAS SIGUIENTES FORMAS DE ATENCION: ATENCION; FAMILIARES MULTIPLES, GRUPALES EMPRESARIALES JARDINES SOCIALES Y EN LA MODALIDAD FAMI, APOYAT A LAS FAMILIAS EN EL DESARROLLO CON MUJERES GESTANTES, MADRES LACTANTES Y NIÑOS Y NIÑAS MENORES DE DOS (2)AÑOS QUE SE ENCUENTRAN EN VULNERACION PSICOAFECTIVA, NUTRICIONAL, ECONOMICA Y SOCIAL   </t>
  </si>
  <si>
    <t>96</t>
  </si>
  <si>
    <t>192</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</si>
  <si>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</si>
  <si>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132</t>
  </si>
  <si>
    <t xml:space="preserve">ATENDER  INTEGRALMENTE A LA PRIMERA INFANCIA EN EL MARCO DE LA ESTRATEGIA DE CERO A SIEMPRE DE CONFORMIDAD CON LA DIRECTRICES Y LINEAMIENTOS Y ESTANDARES ESTABLECIDOS POR EL ICBF, ASI COMO REGULAR LAS RELACIONES ENTRE LAS PARTES DERIVADAS DE LA ENTREGA DE APORTES DEL ICBF A LA ENTIDAD ADMINISTRADORA DEL SERVICIO PARA QUE ASUMA BAJO SU EXCLUSIVA RESPONSABILIDAD DICHA ATENCION </t>
  </si>
  <si>
    <t>65</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</si>
  <si>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</si>
  <si>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159</t>
  </si>
  <si>
    <t xml:space="preserve">RESTAR EL SERVICIO DE ATENCIÓN, EDUCACIÓN INICIAL EN EL MARCO DE LA ATENCION INTEGRAL A MUJERES GESTANTES,NIÑAS Y NIÑOS MENORES DE 5 AÑOS, O HASTA SU INGRESO AL GRADO DE TRANSICION, DE CONFORMIDAD CON LOS MANUALES OPERATIVOS DE LAS MODALIDADES Y LAS DIRECTRICES ESTABLECIDAS POR EL ICBF,EN ARMONIA CON LA POLITICA DE ESTADO PARA EL DESARROLLO INTEGRAL DE LA PRIMERA INFACIA  "DE CERO A SIEMPRE", EN EL SERVICIO DESARROLLO INFANTIL EN MEDIO FAMILIAR </t>
  </si>
  <si>
    <t>118</t>
  </si>
  <si>
    <t xml:space="preserve">PRESTAR EL SERVICIO DE ATENCIÓN, EDUCACIÓN INICIAL EN EL MARCO DE LA ATENCION INTEGRAL A MUJERES GESTANTES,NIÑAS Y NIÑOS MENORES DE 5 AÑOS, O HASTA SU INGRESO AL GRADO DE TRANSICION, DE CONFORMIDAD CON LOS MANUALES OPERATIVOS DE LAS MODALIDADES Y LAS DIRECTRICES ESTABLECIDAD POR EL ICBF,EN ARMONIA CON LA POLITICA DE ESTADO PARA EL DESARROLLO INTEGRAL DE LA PRIMERA INFACIA  "DE CERO A SIEMPRE", EN EL SERVICIO DESARROLLO INFANTIL EN MEDIO FAMILIAR </t>
  </si>
  <si>
    <t>63</t>
  </si>
  <si>
    <t>PRESTAR EL SERVICIO DE DESARROLLO INFANTIL-DMIF- DE COMFORMIDAD CON EL MANUAL OPERATIVO DE LA MODALIDAD FAMILIAR Y LAS DIRECTRICES ESTABLECIDAS POR EL ICBF, EN ARMONIA CON LA POLITICA DE ESTADO PARA EL DESARROLLO INTEGRAL DE  LA PRIMERA INFANCIA DE " CERO A SIEMPRE "</t>
  </si>
  <si>
    <t>078</t>
  </si>
  <si>
    <t>PRESTAR LOS SERVICIOS DE EDUCACION INICIAL EN EL MARCO DE LA ATENCION INTEGRAL EN CENTROS DE DESARROLLO INFANTIL-CDI- Y DESARROLLO INFANTIL EN MEDO FAMILIAR-DIMF-,DE CONFORMIDAD CON LOS MANUALES OPERATIVOS DE LAS MODALIDADES INSTITUCIONAL Y FAMILIAR, EL LINEAMIENTO TECNICO PARA LA ATENCION A LA PRIMERA INFANCIA Y LAS DIRECTRICES ESTABLECIDAD POR EL ICBF, EN ARMONIA CON LA POLITICA DE ESTADO PARA EL DESARROLLO INTEGRAL DE LA PRIMERA INFANCIA DE CERO A SIEMPRE.</t>
  </si>
  <si>
    <t xml:space="preserve">GLORIA MARITZA HERNANDEZ CARDENAS </t>
  </si>
  <si>
    <t>3103379794</t>
  </si>
  <si>
    <t>152</t>
  </si>
  <si>
    <t xml:space="preserve">ATENDER A LOS NIÑOS Y NIÑÑAS MENORES DE 5 AÑOS  O HASTA SU INGRESO  AL GRADO DE TRANSICION Y MUJERES GESTANTES Y EN PERIODO DE LACTANCIA EN LOS SERVICIOS DE EDUCACION INICIAL Y CUIDADO CON EL FIN DE PROMOBER EL DESARROLLO INTEGRAL DE LA PRIMERA INFANCIA CON CALIDAD,DE CONFORMIDAD CON LOS LINEAMIENTOS , LAS DIRECTRICES Y LOS PARAMETROS ESTABLECIDOS POR EL ICBF </t>
  </si>
  <si>
    <t>2021-85-1001976</t>
  </si>
  <si>
    <t>Prestar el servicio de educacion inicial en el marco de la atencion integral en centros de desarrollo infaltil  en medio familiar -DIFM-,de conformidad con el manual operativo de la ,modalidad familiar, en lineamiento tecnico para la atencion en a la primera infancia y las directrices establecidas por el icbf, en armonia con la Politica de Estado para el desarrollo integral de la Primera Infancia de Cero a Siempre.</t>
  </si>
  <si>
    <t>CRA 18 N 13-25</t>
  </si>
  <si>
    <t>fundacionmujeresprocasanare@gmail.com</t>
  </si>
  <si>
    <t>cra 18 N 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</si>
</sst>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1078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900186195</v>
      </c>
      <c r="C20" s="5"/>
      <c r="D20" s="73"/>
      <c r="E20" s="5"/>
      <c r="F20" s="5"/>
      <c r="G20" s="5"/>
      <c r="H20" s="242"/>
      <c r="I20" s="148" t="s">
        <v>1078</v>
      </c>
      <c r="J20" s="149" t="s">
        <v>1085</v>
      </c>
      <c r="K20" s="150">
        <v>543019440</v>
      </c>
      <c r="L20" s="151"/>
      <c r="M20" s="151">
        <v>44561</v>
      </c>
      <c r="N20" s="134">
        <f>+(M20-L20)/30</f>
        <v>1485.3666666666666</v>
      </c>
      <c r="O20" s="137"/>
      <c r="U20" s="133"/>
      <c r="V20" s="105">
        <f ca="1">NOW()</f>
        <v>44193.855974074075</v>
      </c>
      <c r="W20" s="105">
        <f ca="1">NOW()</f>
        <v>44193.855974074075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MUJERES PRO CASANARE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41100</v>
      </c>
      <c r="F48" s="144">
        <v>41274</v>
      </c>
      <c r="G48" s="159">
        <f>IF(AND(E48&lt;&gt;"",F48&lt;&gt;""),((F48-E48)/30),"")</f>
        <v>5.8</v>
      </c>
      <c r="H48" s="121" t="s">
        <v>2676</v>
      </c>
      <c r="I48" s="113" t="s">
        <v>1078</v>
      </c>
      <c r="J48" s="113" t="s">
        <v>1085</v>
      </c>
      <c r="K48" s="115">
        <v>37520626</v>
      </c>
      <c r="L48" s="114" t="s">
        <v>1148</v>
      </c>
      <c r="M48" s="116">
        <v>1</v>
      </c>
      <c r="N48" s="114" t="s">
        <v>27</v>
      </c>
      <c r="O48" s="114" t="s">
        <v>1148</v>
      </c>
      <c r="P48" s="78"/>
    </row>
    <row r="49" spans="1:16" s="6" customFormat="1" ht="24.75" customHeight="1" x14ac:dyDescent="0.25">
      <c r="A49" s="142">
        <v>2</v>
      </c>
      <c r="B49" s="111" t="s">
        <v>2665</v>
      </c>
      <c r="C49" s="112" t="s">
        <v>31</v>
      </c>
      <c r="D49" s="120" t="s">
        <v>2678</v>
      </c>
      <c r="E49" s="144">
        <v>41263</v>
      </c>
      <c r="F49" s="144">
        <v>41943</v>
      </c>
      <c r="G49" s="159">
        <f t="shared" ref="G49:G50" si="2">IF(AND(E49&lt;&gt;"",F49&lt;&gt;""),((F49-E49)/30),"")</f>
        <v>22.666666666666668</v>
      </c>
      <c r="H49" s="118" t="s">
        <v>2679</v>
      </c>
      <c r="I49" s="113" t="s">
        <v>1078</v>
      </c>
      <c r="J49" s="113" t="s">
        <v>1085</v>
      </c>
      <c r="K49" s="115">
        <v>6237590824</v>
      </c>
      <c r="L49" s="114" t="s">
        <v>1148</v>
      </c>
      <c r="M49" s="116">
        <v>1</v>
      </c>
      <c r="N49" s="114" t="s">
        <v>27</v>
      </c>
      <c r="O49" s="114" t="s">
        <v>1148</v>
      </c>
      <c r="P49" s="78"/>
    </row>
    <row r="50" spans="1:16" s="6" customFormat="1" ht="24.75" customHeight="1" x14ac:dyDescent="0.25">
      <c r="A50" s="142">
        <v>3</v>
      </c>
      <c r="B50" s="111" t="s">
        <v>2665</v>
      </c>
      <c r="C50" s="112" t="s">
        <v>31</v>
      </c>
      <c r="D50" s="120" t="s">
        <v>2680</v>
      </c>
      <c r="E50" s="144">
        <v>41944</v>
      </c>
      <c r="F50" s="144">
        <v>42004</v>
      </c>
      <c r="G50" s="159">
        <f t="shared" si="2"/>
        <v>2</v>
      </c>
      <c r="H50" s="121" t="s">
        <v>2681</v>
      </c>
      <c r="I50" s="113" t="s">
        <v>1078</v>
      </c>
      <c r="J50" s="113" t="s">
        <v>1085</v>
      </c>
      <c r="K50" s="115">
        <v>530118460</v>
      </c>
      <c r="L50" s="114" t="s">
        <v>1148</v>
      </c>
      <c r="M50" s="116">
        <v>1</v>
      </c>
      <c r="N50" s="114" t="s">
        <v>27</v>
      </c>
      <c r="O50" s="114" t="s">
        <v>1148</v>
      </c>
      <c r="P50" s="78"/>
    </row>
    <row r="51" spans="1:16" s="6" customFormat="1" ht="24.75" customHeight="1" outlineLevel="1" x14ac:dyDescent="0.25">
      <c r="A51" s="142">
        <v>4</v>
      </c>
      <c r="B51" s="111" t="s">
        <v>2665</v>
      </c>
      <c r="C51" s="112" t="s">
        <v>31</v>
      </c>
      <c r="D51" s="120" t="s">
        <v>2682</v>
      </c>
      <c r="E51" s="144">
        <v>42395</v>
      </c>
      <c r="F51" s="144">
        <v>42674</v>
      </c>
      <c r="G51" s="159">
        <f t="shared" ref="G51:G107" si="3">IF(AND(E51&lt;&gt;"",F51&lt;&gt;""),((F51-E51)/30),"")</f>
        <v>9.3000000000000007</v>
      </c>
      <c r="H51" s="121" t="s">
        <v>2683</v>
      </c>
      <c r="I51" s="113" t="s">
        <v>1078</v>
      </c>
      <c r="J51" s="113" t="s">
        <v>1085</v>
      </c>
      <c r="K51" s="115">
        <v>1730948120</v>
      </c>
      <c r="L51" s="114" t="s">
        <v>1148</v>
      </c>
      <c r="M51" s="116">
        <v>1</v>
      </c>
      <c r="N51" s="114" t="s">
        <v>27</v>
      </c>
      <c r="O51" s="114" t="s">
        <v>1148</v>
      </c>
      <c r="P51" s="78"/>
    </row>
    <row r="52" spans="1:16" s="7" customFormat="1" ht="24.75" customHeight="1" outlineLevel="1" x14ac:dyDescent="0.25">
      <c r="A52" s="143">
        <v>5</v>
      </c>
      <c r="B52" s="111" t="s">
        <v>2665</v>
      </c>
      <c r="C52" s="112" t="s">
        <v>31</v>
      </c>
      <c r="D52" s="120" t="s">
        <v>2684</v>
      </c>
      <c r="E52" s="144">
        <v>43076</v>
      </c>
      <c r="F52" s="144">
        <v>43312</v>
      </c>
      <c r="G52" s="159">
        <f t="shared" si="3"/>
        <v>7.8666666666666663</v>
      </c>
      <c r="H52" s="121" t="s">
        <v>2685</v>
      </c>
      <c r="I52" s="113" t="s">
        <v>1078</v>
      </c>
      <c r="J52" s="113" t="s">
        <v>1085</v>
      </c>
      <c r="K52" s="115">
        <v>1342853493</v>
      </c>
      <c r="L52" s="114" t="s">
        <v>1148</v>
      </c>
      <c r="M52" s="116">
        <v>1</v>
      </c>
      <c r="N52" s="114" t="s">
        <v>27</v>
      </c>
      <c r="O52" s="114" t="s">
        <v>1148</v>
      </c>
      <c r="P52" s="79"/>
    </row>
    <row r="53" spans="1:16" s="7" customFormat="1" ht="24.75" customHeight="1" outlineLevel="1" x14ac:dyDescent="0.25">
      <c r="A53" s="143">
        <v>6</v>
      </c>
      <c r="B53" s="111" t="s">
        <v>2665</v>
      </c>
      <c r="C53" s="112" t="s">
        <v>31</v>
      </c>
      <c r="D53" s="120" t="s">
        <v>2686</v>
      </c>
      <c r="E53" s="144">
        <v>43396</v>
      </c>
      <c r="F53" s="144">
        <v>43434</v>
      </c>
      <c r="G53" s="159">
        <f t="shared" si="3"/>
        <v>1.2666666666666666</v>
      </c>
      <c r="H53" s="121" t="s">
        <v>2687</v>
      </c>
      <c r="I53" s="113" t="s">
        <v>1078</v>
      </c>
      <c r="J53" s="113" t="s">
        <v>1085</v>
      </c>
      <c r="K53" s="115">
        <v>149154866</v>
      </c>
      <c r="L53" s="114" t="s">
        <v>1148</v>
      </c>
      <c r="M53" s="116">
        <v>1</v>
      </c>
      <c r="N53" s="114" t="s">
        <v>27</v>
      </c>
      <c r="O53" s="114" t="s">
        <v>1148</v>
      </c>
      <c r="P53" s="79"/>
    </row>
    <row r="54" spans="1:16" s="7" customFormat="1" ht="24.75" customHeight="1" outlineLevel="1" x14ac:dyDescent="0.25">
      <c r="A54" s="143">
        <v>7</v>
      </c>
      <c r="B54" s="111" t="s">
        <v>2665</v>
      </c>
      <c r="C54" s="112" t="s">
        <v>31</v>
      </c>
      <c r="D54" s="120" t="s">
        <v>2688</v>
      </c>
      <c r="E54" s="144">
        <v>43483</v>
      </c>
      <c r="F54" s="144">
        <v>43822</v>
      </c>
      <c r="G54" s="159">
        <f t="shared" si="3"/>
        <v>11.3</v>
      </c>
      <c r="H54" s="121" t="s">
        <v>2689</v>
      </c>
      <c r="I54" s="113" t="s">
        <v>1078</v>
      </c>
      <c r="J54" s="113" t="s">
        <v>1085</v>
      </c>
      <c r="K54" s="117">
        <v>1689377028</v>
      </c>
      <c r="L54" s="114" t="s">
        <v>1148</v>
      </c>
      <c r="M54" s="116">
        <v>1</v>
      </c>
      <c r="N54" s="114" t="s">
        <v>27</v>
      </c>
      <c r="O54" s="114" t="s">
        <v>1148</v>
      </c>
      <c r="P54" s="79"/>
    </row>
    <row r="55" spans="1:16" s="7" customFormat="1" ht="24.75" customHeight="1" outlineLevel="1" x14ac:dyDescent="0.25">
      <c r="A55" s="143">
        <v>8</v>
      </c>
      <c r="B55" s="111" t="s">
        <v>2665</v>
      </c>
      <c r="C55" s="112" t="s">
        <v>31</v>
      </c>
      <c r="D55" s="120" t="s">
        <v>2694</v>
      </c>
      <c r="E55" s="144">
        <v>41990</v>
      </c>
      <c r="F55" s="144">
        <v>42369</v>
      </c>
      <c r="G55" s="159">
        <f t="shared" si="3"/>
        <v>12.633333333333333</v>
      </c>
      <c r="H55" s="121" t="s">
        <v>2695</v>
      </c>
      <c r="I55" s="113" t="s">
        <v>1078</v>
      </c>
      <c r="J55" s="113" t="s">
        <v>1085</v>
      </c>
      <c r="K55" s="117">
        <v>2191265930</v>
      </c>
      <c r="L55" s="114" t="s">
        <v>1148</v>
      </c>
      <c r="M55" s="116">
        <v>1</v>
      </c>
      <c r="N55" s="114" t="s">
        <v>27</v>
      </c>
      <c r="O55" s="114" t="s">
        <v>1148</v>
      </c>
      <c r="P55" s="79"/>
    </row>
    <row r="56" spans="1:16" s="7" customFormat="1" ht="24.75" customHeight="1" outlineLevel="1" x14ac:dyDescent="0.25">
      <c r="A56" s="143">
        <v>9</v>
      </c>
      <c r="B56" s="111" t="s">
        <v>2665</v>
      </c>
      <c r="C56" s="112" t="s">
        <v>31</v>
      </c>
      <c r="D56" s="110"/>
      <c r="E56" s="144"/>
      <c r="F56" s="144"/>
      <c r="G56" s="159" t="str">
        <f t="shared" si="3"/>
        <v/>
      </c>
      <c r="H56" s="121"/>
      <c r="I56" s="113"/>
      <c r="J56" s="113"/>
      <c r="K56" s="117"/>
      <c r="L56" s="114"/>
      <c r="M56" s="116"/>
      <c r="N56" s="114"/>
      <c r="O56" s="114"/>
      <c r="P56" s="79"/>
    </row>
    <row r="57" spans="1:16" s="7" customFormat="1" ht="24.75" customHeight="1" outlineLevel="1" x14ac:dyDescent="0.25">
      <c r="A57" s="143">
        <v>10</v>
      </c>
      <c r="B57" s="64" t="s">
        <v>2665</v>
      </c>
      <c r="C57" s="65" t="s">
        <v>31</v>
      </c>
      <c r="D57" s="63"/>
      <c r="E57" s="144"/>
      <c r="F57" s="144"/>
      <c r="G57" s="159" t="str">
        <f t="shared" si="3"/>
        <v/>
      </c>
      <c r="H57" s="121"/>
      <c r="I57" s="63"/>
      <c r="J57" s="63"/>
      <c r="K57" s="66"/>
      <c r="L57" s="65"/>
      <c r="M57" s="67"/>
      <c r="N57" s="65"/>
      <c r="O57" s="65"/>
      <c r="P57" s="79"/>
    </row>
    <row r="58" spans="1:16" s="7" customFormat="1" ht="24.75" customHeight="1" outlineLevel="1" x14ac:dyDescent="0.25">
      <c r="A58" s="143">
        <v>11</v>
      </c>
      <c r="B58" s="64" t="s">
        <v>2665</v>
      </c>
      <c r="C58" s="65" t="s">
        <v>31</v>
      </c>
      <c r="D58" s="63"/>
      <c r="E58" s="144"/>
      <c r="F58" s="144"/>
      <c r="G58" s="159" t="str">
        <f t="shared" ref="G58:G73" si="4">IF(AND(E58&lt;&gt;"",F58&lt;&gt;""),((F58-E58)/30),"")</f>
        <v/>
      </c>
      <c r="H58" s="121"/>
      <c r="I58" s="63"/>
      <c r="J58" s="63"/>
      <c r="K58" s="66"/>
      <c r="L58" s="65"/>
      <c r="M58" s="67"/>
      <c r="N58" s="65"/>
      <c r="O58" s="65"/>
      <c r="P58" s="79"/>
    </row>
    <row r="59" spans="1:16" s="7" customFormat="1" ht="24.75" customHeight="1" outlineLevel="1" x14ac:dyDescent="0.25">
      <c r="A59" s="143">
        <v>12</v>
      </c>
      <c r="B59" s="64" t="s">
        <v>2665</v>
      </c>
      <c r="C59" s="65" t="s">
        <v>31</v>
      </c>
      <c r="D59" s="63"/>
      <c r="E59" s="144"/>
      <c r="F59" s="144"/>
      <c r="G59" s="159" t="str">
        <f t="shared" si="4"/>
        <v/>
      </c>
      <c r="H59" s="121"/>
      <c r="I59" s="63"/>
      <c r="J59" s="63"/>
      <c r="K59" s="66"/>
      <c r="L59" s="65"/>
      <c r="M59" s="67"/>
      <c r="N59" s="65"/>
      <c r="O59" s="65"/>
      <c r="P59" s="79"/>
    </row>
    <row r="60" spans="1:16" s="7" customFormat="1" ht="24.75" customHeight="1" outlineLevel="1" x14ac:dyDescent="0.25">
      <c r="A60" s="143">
        <v>13</v>
      </c>
      <c r="B60" s="64" t="s">
        <v>2665</v>
      </c>
      <c r="C60" s="65" t="s">
        <v>31</v>
      </c>
      <c r="D60" s="63"/>
      <c r="E60" s="144"/>
      <c r="F60" s="144"/>
      <c r="G60" s="159" t="str">
        <f t="shared" si="4"/>
        <v/>
      </c>
      <c r="H60" s="121"/>
      <c r="I60" s="63"/>
      <c r="J60" s="63"/>
      <c r="K60" s="66"/>
      <c r="L60" s="65"/>
      <c r="M60" s="67"/>
      <c r="N60" s="65"/>
      <c r="O60" s="65"/>
      <c r="P60" s="79"/>
    </row>
    <row r="61" spans="1:16" s="7" customFormat="1" ht="24.75" customHeight="1" outlineLevel="1" x14ac:dyDescent="0.25">
      <c r="A61" s="143">
        <v>14</v>
      </c>
      <c r="B61" s="64" t="s">
        <v>2665</v>
      </c>
      <c r="C61" s="65" t="s">
        <v>31</v>
      </c>
      <c r="D61" s="63"/>
      <c r="E61" s="144"/>
      <c r="F61" s="144"/>
      <c r="G61" s="159" t="str">
        <f t="shared" si="4"/>
        <v/>
      </c>
      <c r="H61" s="121"/>
      <c r="I61" s="63"/>
      <c r="J61" s="63"/>
      <c r="K61" s="66"/>
      <c r="L61" s="65"/>
      <c r="M61" s="67"/>
      <c r="N61" s="65"/>
      <c r="O61" s="65"/>
      <c r="P61" s="79"/>
    </row>
    <row r="62" spans="1:16" s="7" customFormat="1" ht="24.75" customHeight="1" outlineLevel="1" x14ac:dyDescent="0.25">
      <c r="A62" s="143">
        <v>15</v>
      </c>
      <c r="B62" s="64" t="s">
        <v>2665</v>
      </c>
      <c r="C62" s="65" t="s">
        <v>31</v>
      </c>
      <c r="D62" s="63"/>
      <c r="E62" s="144"/>
      <c r="F62" s="144"/>
      <c r="G62" s="159" t="str">
        <f t="shared" si="4"/>
        <v/>
      </c>
      <c r="H62" s="121"/>
      <c r="I62" s="63"/>
      <c r="J62" s="63"/>
      <c r="K62" s="66"/>
      <c r="L62" s="65"/>
      <c r="M62" s="67"/>
      <c r="N62" s="65"/>
      <c r="O62" s="65"/>
      <c r="P62" s="79"/>
    </row>
    <row r="63" spans="1:16" s="7" customFormat="1" ht="24.75" customHeight="1" outlineLevel="1" x14ac:dyDescent="0.25">
      <c r="A63" s="143">
        <v>16</v>
      </c>
      <c r="B63" s="64" t="s">
        <v>2665</v>
      </c>
      <c r="C63" s="65" t="s">
        <v>31</v>
      </c>
      <c r="D63" s="63"/>
      <c r="E63" s="144"/>
      <c r="F63" s="144"/>
      <c r="G63" s="159" t="str">
        <f t="shared" si="4"/>
        <v/>
      </c>
      <c r="H63" s="121"/>
      <c r="I63" s="63"/>
      <c r="J63" s="63"/>
      <c r="K63" s="66"/>
      <c r="L63" s="65"/>
      <c r="M63" s="67"/>
      <c r="N63" s="65"/>
      <c r="O63" s="65"/>
      <c r="P63" s="79"/>
    </row>
    <row r="64" spans="1:16" s="7" customFormat="1" ht="24.75" customHeight="1" outlineLevel="1" x14ac:dyDescent="0.25">
      <c r="A64" s="143">
        <v>17</v>
      </c>
      <c r="B64" s="64" t="s">
        <v>2665</v>
      </c>
      <c r="C64" s="65" t="s">
        <v>31</v>
      </c>
      <c r="D64" s="63"/>
      <c r="E64" s="144"/>
      <c r="F64" s="144"/>
      <c r="G64" s="159" t="str">
        <f t="shared" si="4"/>
        <v/>
      </c>
      <c r="H64" s="121"/>
      <c r="I64" s="63"/>
      <c r="J64" s="63"/>
      <c r="K64" s="66"/>
      <c r="L64" s="65"/>
      <c r="M64" s="67"/>
      <c r="N64" s="65"/>
      <c r="O64" s="65"/>
      <c r="P64" s="79"/>
    </row>
    <row r="65" spans="1:16" s="7" customFormat="1" ht="24.75" customHeight="1" outlineLevel="1" x14ac:dyDescent="0.25">
      <c r="A65" s="143">
        <v>18</v>
      </c>
      <c r="B65" s="64" t="s">
        <v>2665</v>
      </c>
      <c r="C65" s="65" t="s">
        <v>31</v>
      </c>
      <c r="D65" s="63"/>
      <c r="E65" s="144"/>
      <c r="F65" s="144"/>
      <c r="G65" s="159" t="str">
        <f t="shared" si="4"/>
        <v/>
      </c>
      <c r="H65" s="121"/>
      <c r="I65" s="63"/>
      <c r="J65" s="63"/>
      <c r="K65" s="66"/>
      <c r="L65" s="65"/>
      <c r="M65" s="67"/>
      <c r="N65" s="65"/>
      <c r="O65" s="65"/>
      <c r="P65" s="79"/>
    </row>
    <row r="66" spans="1:16" s="7" customFormat="1" ht="24.75" customHeight="1" outlineLevel="1" x14ac:dyDescent="0.25">
      <c r="A66" s="143">
        <v>19</v>
      </c>
      <c r="B66" s="64" t="s">
        <v>2665</v>
      </c>
      <c r="C66" s="65" t="s">
        <v>31</v>
      </c>
      <c r="D66" s="63"/>
      <c r="E66" s="144"/>
      <c r="F66" s="144"/>
      <c r="G66" s="159" t="str">
        <f t="shared" si="4"/>
        <v/>
      </c>
      <c r="H66" s="121"/>
      <c r="I66" s="63"/>
      <c r="J66" s="63"/>
      <c r="K66" s="66"/>
      <c r="L66" s="65"/>
      <c r="M66" s="67"/>
      <c r="N66" s="65"/>
      <c r="O66" s="65"/>
      <c r="P66" s="79"/>
    </row>
    <row r="67" spans="1:16" s="7" customFormat="1" ht="24.75" customHeight="1" outlineLevel="1" x14ac:dyDescent="0.25">
      <c r="A67" s="143">
        <v>20</v>
      </c>
      <c r="B67" s="64" t="s">
        <v>2665</v>
      </c>
      <c r="C67" s="65" t="s">
        <v>31</v>
      </c>
      <c r="D67" s="63"/>
      <c r="E67" s="144"/>
      <c r="F67" s="144"/>
      <c r="G67" s="159" t="str">
        <f t="shared" si="4"/>
        <v/>
      </c>
      <c r="H67" s="121"/>
      <c r="I67" s="63"/>
      <c r="J67" s="63"/>
      <c r="K67" s="66"/>
      <c r="L67" s="65"/>
      <c r="M67" s="67"/>
      <c r="N67" s="65"/>
      <c r="O67" s="65"/>
      <c r="P67" s="79"/>
    </row>
    <row r="68" spans="1:16" s="7" customFormat="1" ht="24.75" customHeight="1" outlineLevel="1" x14ac:dyDescent="0.25">
      <c r="A68" s="143">
        <v>21</v>
      </c>
      <c r="B68" s="64" t="s">
        <v>2665</v>
      </c>
      <c r="C68" s="65" t="s">
        <v>31</v>
      </c>
      <c r="D68" s="63"/>
      <c r="E68" s="144"/>
      <c r="F68" s="144"/>
      <c r="G68" s="159" t="str">
        <f t="shared" si="4"/>
        <v/>
      </c>
      <c r="H68" s="121"/>
      <c r="I68" s="63"/>
      <c r="J68" s="63"/>
      <c r="K68" s="66"/>
      <c r="L68" s="65"/>
      <c r="M68" s="67"/>
      <c r="N68" s="65"/>
      <c r="O68" s="65"/>
      <c r="P68" s="79"/>
    </row>
    <row r="69" spans="1:16" s="7" customFormat="1" ht="24.75" customHeight="1" outlineLevel="1" x14ac:dyDescent="0.25">
      <c r="A69" s="143">
        <v>22</v>
      </c>
      <c r="B69" s="64" t="s">
        <v>2665</v>
      </c>
      <c r="C69" s="65" t="s">
        <v>31</v>
      </c>
      <c r="D69" s="63"/>
      <c r="E69" s="144"/>
      <c r="F69" s="144"/>
      <c r="G69" s="159" t="str">
        <f t="shared" si="4"/>
        <v/>
      </c>
      <c r="H69" s="121"/>
      <c r="I69" s="63"/>
      <c r="J69" s="63"/>
      <c r="K69" s="66"/>
      <c r="L69" s="65"/>
      <c r="M69" s="67"/>
      <c r="N69" s="65"/>
      <c r="O69" s="65"/>
      <c r="P69" s="79"/>
    </row>
    <row r="70" spans="1:16" s="7" customFormat="1" ht="24.75" customHeight="1" outlineLevel="1" x14ac:dyDescent="0.25">
      <c r="A70" s="143">
        <v>23</v>
      </c>
      <c r="B70" s="64" t="s">
        <v>2665</v>
      </c>
      <c r="C70" s="65" t="s">
        <v>31</v>
      </c>
      <c r="D70" s="63"/>
      <c r="E70" s="144"/>
      <c r="F70" s="144"/>
      <c r="G70" s="159" t="str">
        <f t="shared" si="4"/>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4"/>
        <v/>
      </c>
      <c r="H71" s="121"/>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43879</v>
      </c>
      <c r="F114" s="144">
        <v>44196</v>
      </c>
      <c r="G114" s="159">
        <f>IF(AND(E114&lt;&gt;"",F114&lt;&gt;""),((F114-E114)/30),"")</f>
        <v>10.566666666666666</v>
      </c>
      <c r="H114" s="121" t="s">
        <v>2691</v>
      </c>
      <c r="I114" s="120" t="s">
        <v>1078</v>
      </c>
      <c r="J114" s="120" t="s">
        <v>1085</v>
      </c>
      <c r="K114" s="122">
        <v>3139935293</v>
      </c>
      <c r="L114" s="100">
        <f>+IF(AND(K114&gt;0,O114="Ejecución"),(K114/877802)*Tabla28[[#This Row],[% participación]],IF(AND(K114&gt;0,O114&lt;&gt;"Ejecución"),"-",""))</f>
        <v>3577.0427647692759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121"/>
      <c r="I115" s="63"/>
      <c r="J115" s="63"/>
      <c r="K115" s="68"/>
      <c r="L115" s="100" t="str">
        <f>+IF(AND(K115&gt;0,O115="Ejecución"),(K115/877802)*Tabla28[[#This Row],[% participación]],IF(AND(K115&gt;0,O115&lt;&gt;"Ejecución"),"-",""))</f>
        <v/>
      </c>
      <c r="M115" s="65" t="s">
        <v>1148</v>
      </c>
      <c r="N115" s="172"/>
      <c r="O115" s="161" t="s">
        <v>1150</v>
      </c>
      <c r="P115" s="78"/>
    </row>
    <row r="116" spans="1:16" s="6" customFormat="1" ht="24.75" customHeight="1" x14ac:dyDescent="0.25">
      <c r="A116" s="142">
        <v>3</v>
      </c>
      <c r="B116" s="160" t="s">
        <v>2665</v>
      </c>
      <c r="C116" s="162" t="s">
        <v>31</v>
      </c>
      <c r="D116" s="63"/>
      <c r="E116" s="144"/>
      <c r="F116" s="144"/>
      <c r="G116" s="159" t="str">
        <f t="shared" si="5"/>
        <v/>
      </c>
      <c r="H116" s="121"/>
      <c r="I116" s="63"/>
      <c r="J116" s="63"/>
      <c r="K116" s="68"/>
      <c r="L116" s="100" t="str">
        <f>+IF(AND(K116&gt;0,O116="Ejecución"),(K116/877802)*Tabla28[[#This Row],[% participación]],IF(AND(K116&gt;0,O116&lt;&gt;"Ejecución"),"-",""))</f>
        <v/>
      </c>
      <c r="M116" s="65" t="s">
        <v>1148</v>
      </c>
      <c r="N116" s="172"/>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121"/>
      <c r="I117" s="63"/>
      <c r="J117" s="63"/>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c r="L119" s="100" t="str">
        <f>+IF(AND(K119&gt;0,O119="Ejecución"),(K119/877802)*Tabla28[[#This Row],[% participación]],IF(AND(K119&gt;0,O119&lt;&gt;"Ejecución"),"-",""))</f>
        <v/>
      </c>
      <c r="M119" s="65"/>
      <c r="N119" s="172" t="str">
        <f t="shared" ref="N119:N160" si="7">+IF(M119="No",1,IF(M119="Si","Ingrese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c r="L120" s="100" t="str">
        <f>+IF(AND(K120&gt;0,O120="Ejecución"),(K120/877802)*Tabla28[[#This Row],[% participación]],IF(AND(K120&gt;0,O120&lt;&gt;"Ejecución"),"-",""))</f>
        <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c r="L121" s="100" t="str">
        <f>+IF(AND(K121&gt;0,O121="Ejecución"),(K121/877802)*Tabla28[[#This Row],[% participación]],IF(AND(K121&gt;0,O121&lt;&gt;"Ejecución"),"-",""))</f>
        <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c r="L122" s="100" t="str">
        <f>+IF(AND(K122&gt;0,O122="Ejecución"),(K122/877802)*Tabla28[[#This Row],[% participación]],IF(AND(K122&gt;0,O122&lt;&gt;"Ejecución"),"-",""))</f>
        <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c r="L123" s="100" t="str">
        <f>+IF(AND(K123&gt;0,O123="Ejecución"),(K123/877802)*Tabla28[[#This Row],[% participación]],IF(AND(K123&gt;0,O123&lt;&gt;"Ejecución"),"-",""))</f>
        <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c r="L124" s="100" t="str">
        <f>+IF(AND(K124&gt;0,O124="Ejecución"),(K124/877802)*Tabla28[[#This Row],[% participación]],IF(AND(K124&gt;0,O124&lt;&gt;"Ejecución"),"-",""))</f>
        <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c r="L125" s="100" t="str">
        <f>+IF(AND(K125&gt;0,O125="Ejecución"),(K125/877802)*Tabla28[[#This Row],[% participación]],IF(AND(K125&gt;0,O125&lt;&gt;"Ejecución"),"-",""))</f>
        <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c r="L126" s="100" t="str">
        <f>+IF(AND(K126&gt;0,O126="Ejecución"),(K126/877802)*Tabla28[[#This Row],[% participación]],IF(AND(K126&gt;0,O126&lt;&gt;"Ejecución"),"-",""))</f>
        <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c r="L127" s="100" t="str">
        <f>+IF(AND(K127&gt;0,O127="Ejecución"),(K127/877802)*Tabla28[[#This Row],[% participación]],IF(AND(K127&gt;0,O127&lt;&gt;"Ejecución"),"-",""))</f>
        <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c r="L128" s="100" t="str">
        <f>+IF(AND(K128&gt;0,O128="Ejecución"),(K128/877802)*Tabla28[[#This Row],[% participación]],IF(AND(K128&gt;0,O128&lt;&gt;"Ejecución"),"-",""))</f>
        <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c r="L129" s="100" t="str">
        <f>+IF(AND(K129&gt;0,O129="Ejecución"),(K129/877802)*Tabla28[[#This Row],[% participación]],IF(AND(K129&gt;0,O129&lt;&gt;"Ejecución"),"-",""))</f>
        <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c r="L130" s="100" t="str">
        <f>+IF(AND(K130&gt;0,O130="Ejecución"),(K130/877802)*Tabla28[[#This Row],[% participación]],IF(AND(K130&gt;0,O130&lt;&gt;"Ejecución"),"-",""))</f>
        <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c r="L131" s="100" t="str">
        <f>+IF(AND(K131&gt;0,O131="Ejecución"),(K131/877802)*Tabla28[[#This Row],[% participación]],IF(AND(K131&gt;0,O131&lt;&gt;"Ejecución"),"-",""))</f>
        <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c r="L132" s="100" t="str">
        <f>+IF(AND(K132&gt;0,O132="Ejecución"),(K132/877802)*Tabla28[[#This Row],[% participación]],IF(AND(K132&gt;0,O132&lt;&gt;"Ejecución"),"-",""))</f>
        <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c r="L133" s="100" t="str">
        <f>+IF(AND(K133&gt;0,O133="Ejecución"),(K133/877802)*Tabla28[[#This Row],[% participación]],IF(AND(K133&gt;0,O133&lt;&gt;"Ejecución"),"-",""))</f>
        <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c r="L134" s="100" t="str">
        <f>+IF(AND(K134&gt;0,O134="Ejecución"),(K134/877802)*Tabla28[[#This Row],[% participación]],IF(AND(K134&gt;0,O134&lt;&gt;"Ejecución"),"-",""))</f>
        <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c r="L135" s="100" t="str">
        <f>+IF(AND(K135&gt;0,O135="Ejecución"),(K135/877802)*Tabla28[[#This Row],[% participación]],IF(AND(K135&gt;0,O135&lt;&gt;"Ejecución"),"-",""))</f>
        <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c r="L136" s="100" t="str">
        <f>+IF(AND(K136&gt;0,O136="Ejecución"),(K136/877802)*Tabla28[[#This Row],[% participación]],IF(AND(K136&gt;0,O136&lt;&gt;"Ejecución"),"-",""))</f>
        <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c r="L137" s="100" t="str">
        <f>+IF(AND(K137&gt;0,O137="Ejecución"),(K137/877802)*Tabla28[[#This Row],[% participación]],IF(AND(K137&gt;0,O137&lt;&gt;"Ejecución"),"-",""))</f>
        <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c r="L138" s="100" t="str">
        <f>+IF(AND(K138&gt;0,O138="Ejecución"),(K138/877802)*Tabla28[[#This Row],[% participación]],IF(AND(K138&gt;0,O138&lt;&gt;"Ejecución"),"-",""))</f>
        <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c r="L139" s="100" t="str">
        <f>+IF(AND(K139&gt;0,O139="Ejecución"),(K139/877802)*Tabla28[[#This Row],[% participación]],IF(AND(K139&gt;0,O139&lt;&gt;"Ejecución"),"-",""))</f>
        <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c r="L140" s="100" t="str">
        <f>+IF(AND(K140&gt;0,O140="Ejecución"),(K140/877802)*Tabla28[[#This Row],[% participación]],IF(AND(K140&gt;0,O140&lt;&gt;"Ejecución"),"-",""))</f>
        <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c r="L141" s="100" t="str">
        <f>+IF(AND(K141&gt;0,O141="Ejecución"),(K141/877802)*Tabla28[[#This Row],[% participación]],IF(AND(K141&gt;0,O141&lt;&gt;"Ejecución"),"-",""))</f>
        <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c r="L142" s="100" t="str">
        <f>+IF(AND(K142&gt;0,O142="Ejecución"),(K142/877802)*Tabla28[[#This Row],[% participación]],IF(AND(K142&gt;0,O142&lt;&gt;"Ejecución"),"-",""))</f>
        <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3741</v>
      </c>
      <c r="F193" s="5"/>
      <c r="G193" s="5"/>
      <c r="H193" s="146" t="s">
        <v>2692</v>
      </c>
      <c r="J193" s="5"/>
      <c r="K193" s="126">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2700</v>
      </c>
      <c r="L211" s="21"/>
      <c r="M211" s="21"/>
      <c r="N211" s="21"/>
      <c r="O211" s="8"/>
    </row>
    <row r="212" spans="1:15" x14ac:dyDescent="0.25">
      <c r="A212" s="9"/>
      <c r="B212" s="27" t="s">
        <v>2619</v>
      </c>
      <c r="C212" s="146" t="s">
        <v>2692</v>
      </c>
      <c r="D212" s="21"/>
      <c r="G212" s="27" t="s">
        <v>2621</v>
      </c>
      <c r="H212" s="147" t="s">
        <v>2693</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Maritza Hernandez</cp:lastModifiedBy>
  <cp:lastPrinted>2020-11-20T15:12:35Z</cp:lastPrinted>
  <dcterms:created xsi:type="dcterms:W3CDTF">2020-10-14T21:57:42Z</dcterms:created>
  <dcterms:modified xsi:type="dcterms:W3CDTF">2020-12-29T01:32:43Z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