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<sst xmlns="http://schemas.openxmlformats.org/spreadsheetml/2006/main" count="3570" uniqueCount="2781">
  <si>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</si>
  <si>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</si>
  <si>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</si>
  <si>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</si>
  <si>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</si>
  <si>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</si>
  <si>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</si>
  <si>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</si>
  <si>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</si>
  <si>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</si>
  <si>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</si>
  <si>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</si>
  <si>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</si>
  <si>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</si>
  <si>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</si>
  <si>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</si>
  <si>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</si>
  <si>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</si>
  <si>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</si>
  <si>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</si>
  <si>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</si>
  <si>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</si>
  <si>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</si>
  <si>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</si>
  <si>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</si>
  <si>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</si>
  <si>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</si>
  <si>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</si>
  <si>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</si>
  <si>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</si>
  <si>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</si>
  <si>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</si>
  <si>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</si>
  <si>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</si>
  <si>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</si>
  <si>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</si>
  <si>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</si>
  <si>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</si>
  <si>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</si>
  <si>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</si>
  <si>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</si>
  <si>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</si>
  <si>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</si>
  <si>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</si>
  <si>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</si>
  <si>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</si>
  <si>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</si>
  <si>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</si>
  <si>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</si>
  <si>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</si>
  <si>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</si>
  <si>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</si>
  <si>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</si>
  <si>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</si>
  <si>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</si>
  <si>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</si>
  <si>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</si>
  <si>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</si>
  <si>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</si>
  <si>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</si>
  <si>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</si>
  <si>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</si>
  <si>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</si>
  <si>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</si>
  <si>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</si>
  <si>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</si>
  <si>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</si>
  <si>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</si>
  <si>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</si>
  <si>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</si>
  <si>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</si>
  <si>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</si>
  <si>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</si>
  <si>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</si>
  <si>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</si>
  <si>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</si>
  <si>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</si>
  <si>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</si>
  <si>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</si>
  <si>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</si>
  <si>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</si>
  <si>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</si>
  <si>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</si>
  <si>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</si>
  <si>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</si>
  <si>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</si>
  <si>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</si>
  <si>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</si>
  <si>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</si>
  <si>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</si>
  <si>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</si>
  <si>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</si>
  <si>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</si>
  <si>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</si>
  <si>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</si>
  <si>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</si>
  <si>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</si>
  <si>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</si>
  <si>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</si>
  <si>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</si>
  <si>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</si>
  <si>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</si>
  <si>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</si>
  <si>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</si>
  <si>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</si>
  <si>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</si>
  <si>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</si>
  <si>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</si>
  <si>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</si>
  <si>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</si>
  <si>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</si>
  <si>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</si>
  <si>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</si>
  <si>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</si>
  <si>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</si>
  <si>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</si>
  <si>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</si>
  <si>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</si>
  <si>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</si>
  <si>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</si>
  <si>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</si>
  <si>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</si>
  <si>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</si>
  <si>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</si>
  <si>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</si>
  <si>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</si>
  <si>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</si>
  <si>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</si>
  <si>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</si>
  <si>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</si>
  <si>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</si>
  <si>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</si>
  <si>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</si>
  <si>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</si>
  <si>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</si>
  <si>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</si>
  <si>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</si>
  <si>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</si>
  <si>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</si>
  <si>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</si>
  <si>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</si>
  <si>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</si>
  <si>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</si>
  <si>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</si>
  <si>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</si>
  <si>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</si>
  <si>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</si>
  <si>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</si>
  <si>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</si>
  <si>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</si>
  <si>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</si>
  <si>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</si>
  <si>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</si>
  <si>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</si>
  <si>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</si>
  <si>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</si>
  <si>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</si>
  <si>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</si>
  <si>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</si>
  <si>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</si>
  <si>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</si>
  <si>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</si>
  <si>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</si>
  <si>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</si>
  <si>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</si>
  <si>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</si>
  <si>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</si>
  <si>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</si>
  <si>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</si>
  <si>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</si>
  <si>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</si>
  <si>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</si>
  <si>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</si>
  <si>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</si>
  <si>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</si>
  <si>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</si>
  <si>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</si>
  <si>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</si>
  <si>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</si>
  <si>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</si>
  <si>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</si>
  <si>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</si>
  <si>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</si>
  <si>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</si>
  <si>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</si>
  <si>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</si>
  <si>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</si>
  <si>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</si>
  <si>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</si>
  <si>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</si>
  <si>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</si>
  <si>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</si>
  <si>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</si>
  <si>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</si>
  <si>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</si>
  <si>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</si>
  <si>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</si>
  <si>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</si>
  <si>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</si>
  <si>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</si>
  <si>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</si>
  <si>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</si>
  <si>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</si>
  <si>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</si>
  <si>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</si>
  <si>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</si>
  <si>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</si>
  <si>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</si>
  <si>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</si>
  <si>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</si>
  <si>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</si>
  <si>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</si>
  <si>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</si>
  <si>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</si>
  <si>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</si>
  <si>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</si>
  <si>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</si>
  <si>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</si>
  <si>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</si>
  <si>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</si>
  <si>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</si>
  <si>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</si>
  <si>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</si>
  <si>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</si>
  <si>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</si>
  <si>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</si>
  <si>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</si>
  <si>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</si>
  <si>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</si>
  <si>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</si>
  <si>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</si>
  <si>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</si>
  <si>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</si>
  <si>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</si>
  <si>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</si>
  <si>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</si>
  <si>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</si>
  <si>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</si>
  <si>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</si>
  <si>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</si>
  <si>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</si>
  <si>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</si>
  <si>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</si>
  <si>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</si>
  <si>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</si>
  <si>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</si>
  <si>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</si>
  <si>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</si>
  <si>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</si>
  <si>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</si>
  <si>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</si>
  <si>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</si>
  <si>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</si>
  <si>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</si>
  <si>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</si>
  <si>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</si>
  <si>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</si>
  <si>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</si>
  <si>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</si>
  <si>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</si>
  <si>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</si>
  <si>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</si>
  <si>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</si>
  <si>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</si>
  <si>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</si>
  <si>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</si>
  <si>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</si>
  <si>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</si>
  <si>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</si>
  <si>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</si>
  <si>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</si>
  <si>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</si>
  <si>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</si>
  <si>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</si>
  <si>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</si>
  <si>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</si>
  <si>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</si>
  <si>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</si>
  <si>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</si>
  <si>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</si>
  <si>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</si>
  <si>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</si>
  <si>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</si>
  <si>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</si>
  <si>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</si>
  <si>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</si>
  <si>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</si>
  <si>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</si>
  <si>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</si>
  <si>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</si>
  <si>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</si>
  <si>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</si>
  <si>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</si>
  <si>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</si>
  <si>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</si>
  <si>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</si>
  <si>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</si>
  <si>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</si>
  <si>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</si>
  <si>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</si>
  <si>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</si>
  <si>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</si>
  <si>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</si>
  <si>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</si>
  <si>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</si>
  <si>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</si>
  <si>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</si>
  <si>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</si>
  <si>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</si>
  <si>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</si>
  <si>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</si>
  <si>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</si>
  <si>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</si>
  <si>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</si>
  <si>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</si>
  <si>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</si>
  <si>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</si>
  <si>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</si>
  <si>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</si>
  <si>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</si>
  <si>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</si>
  <si>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</si>
  <si>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</si>
  <si>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</si>
  <si>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</si>
  <si>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</si>
  <si>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</si>
  <si>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</si>
  <si>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</si>
  <si>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</si>
  <si>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</si>
  <si>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</si>
  <si>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</si>
  <si>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</si>
  <si>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</si>
  <si>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</si>
  <si>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</si>
  <si>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</si>
  <si>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</si>
  <si>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</si>
  <si>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</si>
  <si>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</si>
  <si>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</si>
  <si>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</si>
  <si>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</si>
  <si>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</si>
  <si>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</si>
  <si>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</si>
  <si>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</si>
  <si>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</si>
  <si>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</si>
  <si>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</si>
  <si>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</si>
  <si>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</si>
  <si>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</si>
  <si>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</si>
  <si>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</si>
  <si>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</si>
  <si>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</si>
  <si>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</si>
  <si>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</si>
  <si>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</si>
  <si>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</si>
  <si>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</si>
  <si>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</si>
  <si>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</si>
  <si>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</si>
  <si>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</si>
  <si>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</si>
  <si>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</si>
  <si>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</si>
  <si>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</si>
  <si>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</si>
  <si>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</si>
  <si>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</si>
  <si>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</si>
  <si>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</si>
  <si>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</si>
  <si>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</si>
  <si>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</si>
  <si>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</si>
  <si>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</si>
  <si>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</si>
  <si>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</si>
  <si>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</si>
  <si>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</si>
  <si>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</si>
  <si>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</si>
  <si>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</si>
  <si>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</si>
  <si>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</si>
  <si>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</si>
  <si>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</si>
  <si>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</si>
  <si>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</si>
  <si>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</si>
  <si>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</si>
  <si>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</si>
  <si>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</si>
  <si>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</si>
  <si>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</si>
  <si>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</si>
  <si>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</si>
  <si>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</si>
  <si>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</si>
  <si>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</si>
  <si>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</si>
  <si>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</si>
  <si>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</si>
  <si>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</si>
  <si>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</si>
  <si>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</si>
  <si>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</si>
  <si>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</si>
  <si>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</si>
  <si>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</si>
  <si>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</si>
  <si>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</si>
  <si>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</si>
  <si>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</si>
  <si>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</si>
  <si>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</si>
  <si>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</si>
  <si>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</si>
  <si>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</si>
  <si>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</si>
  <si>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</si>
  <si>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</si>
  <si>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</si>
  <si>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</si>
  <si>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</si>
  <si>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</si>
  <si>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</si>
  <si>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</si>
  <si>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</si>
  <si>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</si>
  <si>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</si>
  <si>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</si>
  <si>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</si>
  <si>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</si>
  <si>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</si>
  <si>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</si>
  <si>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</si>
  <si>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</si>
  <si>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</si>
  <si>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</si>
  <si>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</si>
  <si>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</si>
  <si>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</si>
  <si>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</si>
  <si>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</si>
  <si>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</si>
  <si>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</si>
  <si>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</si>
  <si>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</si>
  <si>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</si>
  <si>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</si>
  <si>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</si>
  <si>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</si>
  <si>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</si>
  <si>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</si>
  <si>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</si>
  <si>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</si>
  <si>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</si>
  <si>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</si>
  <si>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</si>
  <si>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</si>
  <si>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</si>
  <si>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</si>
  <si>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</si>
  <si>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</si>
  <si>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</si>
  <si>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</si>
  <si>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</si>
  <si>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</si>
  <si>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</si>
  <si>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</si>
  <si>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</si>
  <si>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</si>
  <si>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</si>
  <si>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</si>
  <si>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</si>
  <si>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</si>
  <si>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</si>
  <si>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</si>
  <si>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</si>
  <si>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</si>
  <si>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</si>
  <si>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</si>
  <si>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</si>
  <si>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</si>
  <si>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</si>
  <si>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</si>
  <si>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</si>
  <si>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</si>
  <si>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</si>
  <si>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</si>
  <si>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</si>
  <si>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</si>
  <si>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</si>
  <si>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</si>
  <si>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</si>
  <si>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</si>
  <si>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</si>
  <si>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</si>
  <si>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</si>
  <si>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</si>
  <si>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</si>
  <si>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</si>
  <si>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</si>
  <si>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</si>
  <si>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</si>
  <si>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</si>
  <si>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</si>
  <si>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</si>
  <si>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</si>
  <si>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</si>
  <si>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</si>
  <si>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</si>
  <si>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</si>
  <si>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</si>
  <si>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</si>
  <si>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</si>
  <si>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</si>
  <si>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</si>
  <si>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</si>
  <si>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</si>
  <si>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</si>
  <si>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</si>
  <si>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</si>
  <si>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</si>
  <si>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</si>
  <si>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</si>
  <si>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</si>
  <si>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</si>
  <si>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</si>
  <si>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</si>
  <si>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</si>
  <si>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</si>
  <si>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</si>
  <si>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</si>
  <si>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</si>
  <si>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</si>
  <si>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</si>
  <si>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</si>
  <si>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</si>
  <si>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</si>
  <si>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</si>
  <si>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</si>
  <si>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</si>
  <si>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</si>
  <si>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</si>
  <si>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</si>
  <si>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</si>
  <si>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</si>
  <si>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</si>
  <si>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</si>
  <si>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</si>
  <si>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</si>
  <si>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</si>
  <si>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</si>
  <si>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</si>
  <si>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</si>
  <si>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</si>
  <si>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</si>
  <si>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</si>
  <si>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</si>
  <si>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</si>
  <si>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</si>
  <si>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</si>
  <si>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</si>
  <si>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</si>
  <si>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</si>
  <si>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</si>
  <si>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</si>
  <si>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</si>
  <si>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</si>
  <si>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</si>
  <si>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</si>
  <si>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</si>
  <si>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</si>
  <si>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</si>
  <si>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</si>
  <si>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</si>
  <si>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</si>
  <si>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</si>
  <si>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</si>
  <si>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</si>
  <si>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</si>
  <si>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</si>
  <si>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</si>
  <si>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</si>
  <si>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</si>
  <si>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</si>
  <si>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</si>
  <si>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</si>
  <si>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</si>
  <si>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</si>
  <si>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</si>
  <si>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</si>
  <si>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</si>
  <si>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</si>
  <si>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</si>
  <si>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</si>
  <si>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</si>
  <si>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</si>
  <si>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</si>
  <si>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</si>
  <si>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</si>
  <si>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</si>
  <si>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</si>
  <si>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</si>
  <si>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</si>
  <si>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</si>
  <si>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</si>
  <si>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</si>
  <si>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</si>
  <si>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</si>
  <si>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</si>
  <si>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</si>
  <si>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</si>
  <si>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</si>
  <si>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</si>
  <si>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</si>
  <si>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</si>
  <si>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</si>
  <si>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</si>
  <si>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</si>
  <si>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</si>
  <si>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</si>
  <si>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</si>
  <si>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</si>
  <si>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</si>
  <si>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</si>
  <si>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</si>
  <si>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</si>
  <si>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</si>
  <si>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</si>
  <si>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</si>
  <si>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</si>
  <si>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</si>
  <si>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</si>
  <si>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</si>
  <si>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</si>
  <si>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</si>
  <si>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</si>
  <si>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</si>
  <si>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</si>
  <si>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</si>
  <si>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</si>
  <si>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</si>
  <si>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</si>
  <si>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</si>
  <si>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</si>
  <si>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</si>
  <si>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</si>
  <si>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</si>
  <si>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</si>
  <si>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</si>
  <si>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</si>
  <si>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</si>
  <si>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</si>
  <si>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</si>
  <si>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</si>
  <si>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</si>
  <si>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</si>
  <si>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</si>
  <si>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</si>
  <si>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</si>
  <si>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</si>
  <si>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</si>
  <si>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</si>
  <si>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</si>
  <si>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</si>
  <si>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</si>
  <si>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</si>
  <si>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</si>
  <si>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</si>
  <si>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</si>
  <si>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</si>
  <si>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</si>
  <si>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</si>
  <si>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</si>
  <si>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</si>
  <si>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</si>
  <si>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</si>
  <si>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</si>
  <si>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</si>
  <si>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</si>
  <si>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</si>
  <si>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</si>
  <si>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</si>
  <si>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</si>
  <si>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</si>
  <si>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</si>
  <si>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</si>
  <si>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</si>
  <si>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</si>
  <si>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</si>
  <si>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</si>
  <si>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</si>
  <si>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</si>
  <si>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</si>
  <si>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</si>
  <si>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</si>
  <si>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</si>
  <si>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</si>
  <si>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</si>
  <si>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</si>
  <si>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</si>
  <si>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</si>
  <si>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</si>
  <si>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</si>
  <si>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</si>
  <si>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</si>
  <si>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</si>
  <si>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</si>
  <si>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</si>
  <si>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</si>
  <si>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</si>
  <si>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</si>
  <si>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</si>
  <si>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</si>
  <si>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</si>
  <si>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</si>
  <si>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</si>
  <si>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</si>
  <si>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</si>
  <si>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</si>
  <si>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</si>
  <si>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</si>
  <si>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</si>
  <si>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</si>
  <si>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</si>
  <si>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</si>
  <si>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</si>
  <si>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</si>
  <si>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</si>
  <si>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</si>
  <si>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</si>
  <si>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</si>
  <si>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</si>
  <si>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</si>
  <si>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</si>
  <si>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</si>
  <si>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</si>
  <si>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</si>
  <si>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</si>
  <si>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</si>
  <si>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</si>
  <si>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</si>
  <si>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</si>
  <si>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</si>
  <si>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</si>
  <si>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</si>
  <si>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</si>
  <si>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</si>
  <si>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</si>
  <si>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</si>
  <si>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</si>
  <si>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</si>
  <si>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</si>
  <si>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</si>
  <si>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</si>
  <si>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</si>
  <si>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</si>
  <si>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</si>
  <si>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</si>
  <si>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</si>
  <si>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</si>
  <si>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</si>
  <si>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</si>
  <si>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</si>
  <si>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</si>
  <si>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</si>
  <si>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</si>
  <si>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</si>
  <si>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</si>
  <si>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</si>
  <si>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</si>
  <si>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</si>
  <si>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</si>
  <si>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</si>
  <si>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</si>
  <si>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</si>
  <si>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</si>
  <si>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</si>
  <si>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</si>
  <si>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</si>
  <si>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</si>
  <si>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</si>
  <si>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</si>
  <si>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</si>
  <si>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</si>
  <si>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</si>
  <si>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</si>
  <si>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</si>
  <si>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</si>
  <si>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</si>
  <si>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</si>
  <si>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</si>
  <si>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</si>
  <si>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</si>
  <si>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</si>
  <si>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</si>
  <si>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</si>
  <si>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</si>
  <si>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</si>
  <si>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</si>
  <si>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</si>
  <si>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</si>
  <si>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</si>
  <si>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</si>
  <si>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</si>
  <si>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</si>
  <si>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</si>
  <si>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</si>
  <si>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</si>
  <si>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</si>
  <si>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</si>
  <si>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</si>
  <si>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</si>
  <si>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</si>
  <si>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</si>
  <si>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</si>
  <si>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</si>
  <si>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</si>
  <si>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</si>
  <si>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</si>
  <si>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</si>
  <si>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</si>
  <si>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</si>
  <si>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</si>
  <si>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</si>
  <si>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</si>
  <si>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</si>
  <si>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</si>
  <si>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</si>
  <si>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</si>
  <si>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</si>
  <si>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</si>
  <si>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</si>
  <si>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</si>
  <si>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</si>
  <si>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</si>
  <si>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</si>
  <si>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</si>
  <si>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</si>
  <si>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</si>
  <si>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</si>
  <si>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</si>
  <si>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</si>
  <si>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</si>
  <si>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</si>
  <si>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</si>
  <si>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</si>
  <si>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</si>
  <si>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</si>
  <si>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</si>
  <si>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</si>
  <si>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</si>
  <si>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</si>
  <si>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</si>
  <si>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</si>
  <si>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</si>
  <si>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</si>
  <si>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</si>
  <si>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</si>
  <si>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</si>
  <si>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</si>
  <si>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</si>
  <si>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</si>
  <si>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</si>
  <si>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</si>
  <si>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</si>
  <si>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</si>
  <si>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</si>
  <si>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</si>
  <si>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</si>
  <si>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</si>
  <si>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</si>
  <si>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</si>
  <si>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</si>
  <si>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</si>
  <si>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</si>
  <si>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</si>
  <si>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</si>
  <si>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</si>
  <si>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</si>
  <si>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</si>
  <si>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</si>
  <si>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</si>
  <si>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</si>
  <si>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</si>
  <si>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</si>
  <si>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</si>
  <si>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</si>
  <si>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</si>
  <si>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</si>
  <si>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</si>
  <si>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</si>
  <si>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</si>
  <si>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</si>
  <si>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</si>
  <si>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</si>
  <si>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</si>
  <si>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</si>
  <si>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</si>
  <si>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</si>
  <si>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</si>
  <si>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</si>
  <si>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</si>
  <si>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</si>
  <si>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</si>
  <si>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</si>
  <si>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</si>
  <si>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</si>
  <si>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</si>
  <si>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</si>
  <si>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</si>
  <si>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</si>
  <si>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</si>
  <si>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</si>
  <si>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</si>
  <si>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</si>
  <si>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</si>
  <si>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</si>
  <si>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</si>
  <si>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</si>
  <si>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</si>
  <si>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</si>
  <si>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</si>
  <si>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</si>
  <si>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</si>
  <si>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</si>
  <si>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</si>
  <si>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</si>
  <si>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</si>
  <si>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</si>
  <si>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</si>
  <si>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</si>
  <si>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</si>
  <si>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</si>
  <si>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</si>
  <si>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</si>
  <si>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</si>
  <si>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</si>
  <si>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</si>
  <si>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</si>
  <si>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</si>
  <si>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</si>
  <si>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</si>
  <si>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</si>
  <si>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</si>
  <si>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</si>
  <si>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</si>
  <si>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</si>
  <si>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</si>
  <si>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</si>
  <si>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</si>
  <si>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</si>
  <si>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</si>
  <si>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</si>
  <si>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</si>
  <si>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</si>
  <si>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</si>
  <si>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</si>
  <si>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</si>
  <si>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</si>
  <si>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</si>
  <si>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</si>
  <si>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</si>
  <si>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</si>
  <si>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</si>
  <si>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</si>
  <si>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</si>
  <si>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</si>
  <si>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</si>
  <si>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</si>
  <si>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</si>
  <si>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</si>
  <si>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</si>
  <si>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</si>
  <si>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</si>
  <si>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</si>
  <si>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</si>
  <si>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</si>
  <si>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</si>
  <si>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</si>
  <si>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</si>
  <si>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</si>
  <si>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</si>
  <si>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</si>
  <si>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</si>
  <si>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</si>
  <si>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</si>
  <si>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</si>
  <si>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</si>
  <si>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</si>
  <si>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</si>
  <si>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</si>
  <si>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</si>
  <si>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</si>
  <si>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</si>
  <si>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</si>
  <si>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</si>
  <si>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</si>
  <si>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</si>
  <si>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</si>
  <si>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</si>
  <si>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</si>
  <si>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</si>
  <si>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</si>
  <si>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</si>
  <si>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</si>
  <si>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</si>
  <si>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</si>
  <si>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</si>
  <si>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</si>
  <si>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</si>
  <si>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</si>
  <si>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</si>
  <si>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</si>
  <si>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</si>
  <si>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</si>
  <si>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</si>
  <si>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</si>
  <si>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</si>
  <si>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</si>
  <si>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</si>
  <si>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</si>
  <si>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</si>
  <si>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</si>
  <si>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</si>
  <si>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</si>
  <si>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</si>
  <si>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</si>
  <si>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</si>
  <si>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</si>
  <si>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</si>
  <si>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</si>
  <si>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</si>
  <si>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</si>
  <si>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</si>
  <si>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</si>
  <si>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</si>
  <si>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</si>
  <si>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</si>
  <si>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</si>
  <si>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</si>
  <si>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</si>
  <si>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</si>
  <si>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</si>
  <si>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</si>
  <si>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</si>
  <si>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</si>
  <si>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</si>
  <si>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</si>
  <si>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</si>
  <si>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</si>
  <si>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</si>
  <si>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</si>
  <si>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</si>
  <si>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</si>
  <si>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</si>
  <si>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</si>
  <si>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</si>
  <si>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</si>
  <si>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</si>
  <si>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</si>
  <si>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</si>
  <si>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</si>
  <si>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</si>
  <si>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</si>
  <si>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</si>
  <si>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</si>
  <si>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</si>
  <si>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</si>
  <si>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</si>
  <si>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</si>
  <si>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</si>
  <si>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</si>
  <si>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</si>
  <si>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</si>
  <si>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</si>
  <si>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</si>
  <si>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</si>
  <si>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</si>
  <si>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</si>
  <si>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</si>
  <si>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</si>
  <si>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</si>
  <si>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</si>
  <si>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</si>
  <si>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</si>
  <si>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</si>
  <si>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</si>
  <si>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</si>
  <si>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</si>
  <si>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</si>
  <si>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</si>
  <si>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</si>
  <si>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</si>
  <si>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</si>
  <si>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</si>
  <si>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</si>
  <si>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</si>
  <si>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</si>
  <si>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</si>
  <si>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</si>
  <si>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</si>
  <si>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</si>
  <si>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</si>
  <si>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</si>
  <si>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</si>
  <si>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</si>
  <si>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</si>
  <si>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</si>
  <si>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</si>
  <si>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</si>
  <si>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</si>
  <si>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</si>
  <si>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</si>
  <si>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</si>
  <si>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</si>
  <si>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</si>
  <si>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</si>
  <si>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</si>
  <si>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</si>
  <si>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</si>
  <si>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</si>
  <si>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</si>
  <si>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</si>
  <si>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</si>
  <si>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</si>
  <si>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</si>
  <si>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</si>
  <si>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</si>
  <si>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</si>
  <si>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</si>
  <si>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</si>
  <si>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</si>
  <si>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</si>
  <si>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</si>
  <si>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</si>
  <si>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</si>
  <si>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</si>
  <si>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</si>
  <si>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</si>
  <si>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</si>
  <si>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</si>
  <si>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</si>
  <si>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</si>
  <si>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</si>
  <si>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</si>
  <si>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</si>
  <si>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</si>
  <si>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</si>
  <si>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</si>
  <si>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</si>
  <si>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</si>
  <si>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</si>
  <si>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</si>
  <si>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</si>
  <si>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</si>
  <si>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</si>
  <si>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</si>
  <si>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</si>
  <si>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</si>
  <si>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</si>
  <si>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</si>
  <si>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</si>
  <si>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</si>
  <si>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</si>
  <si>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</si>
  <si>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</si>
  <si>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</si>
  <si>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</si>
  <si>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</si>
  <si>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</si>
  <si>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</si>
  <si>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</si>
  <si>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</si>
  <si>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</si>
  <si>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</si>
  <si>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</si>
  <si>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</si>
  <si>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</si>
  <si>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</si>
  <si>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</si>
  <si>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</si>
  <si>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</si>
  <si>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</si>
  <si>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</si>
  <si>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</si>
  <si>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</si>
  <si>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</si>
  <si>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</si>
  <si>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</si>
  <si>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</si>
  <si>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</si>
  <si>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</si>
  <si>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</si>
  <si>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</si>
  <si>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</si>
  <si>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</si>
  <si>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</si>
  <si>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</si>
  <si>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</si>
  <si>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</si>
  <si>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</si>
  <si>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</si>
  <si>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</si>
  <si>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</si>
  <si>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</si>
  <si>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</si>
  <si>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</si>
  <si>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</si>
  <si>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</si>
  <si>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</si>
  <si>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</si>
  <si>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</si>
  <si>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</si>
  <si>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</si>
  <si>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</si>
  <si>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</si>
  <si>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</si>
  <si>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</si>
  <si>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</si>
  <si>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</si>
  <si>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</si>
  <si>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</si>
  <si>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</si>
  <si>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</si>
  <si>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</si>
  <si>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</si>
  <si>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</si>
  <si>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</si>
  <si>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</si>
  <si>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</si>
  <si>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</si>
  <si>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</si>
  <si>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</si>
  <si>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</si>
  <si>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</si>
  <si>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</si>
  <si>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</si>
  <si>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</si>
  <si>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</si>
  <si>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</si>
  <si>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</si>
  <si>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</si>
  <si>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</si>
  <si>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</si>
  <si>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</si>
  <si>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</si>
  <si>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</si>
  <si>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</si>
  <si>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</si>
  <si>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</si>
  <si>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</si>
  <si>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</si>
  <si>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</si>
  <si>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</si>
  <si>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</si>
  <si>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</si>
  <si>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</si>
  <si>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</si>
  <si>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</si>
  <si>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</si>
  <si>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</si>
  <si>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</si>
  <si>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</si>
  <si>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</si>
  <si>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</si>
  <si>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</si>
  <si>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</si>
  <si>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</si>
  <si>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</si>
  <si>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</si>
  <si>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</si>
  <si>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</si>
  <si>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</si>
  <si>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</si>
  <si>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</si>
  <si>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</si>
  <si>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</si>
  <si>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</si>
  <si>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</si>
  <si>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</si>
  <si>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</si>
  <si>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</si>
  <si>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</si>
  <si>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</si>
  <si>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</si>
  <si>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</si>
  <si>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</si>
  <si>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</si>
  <si>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</si>
  <si>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</si>
  <si>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</si>
  <si>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</si>
  <si>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</si>
  <si>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</si>
  <si>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</si>
  <si>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</si>
  <si>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</si>
  <si>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</si>
  <si>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</si>
  <si>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</si>
  <si>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</si>
  <si>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</si>
  <si>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</si>
  <si>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</si>
  <si>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</si>
  <si>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</si>
  <si>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</si>
  <si>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</si>
  <si>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</si>
  <si>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</si>
  <si>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</si>
  <si>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</si>
  <si>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</si>
  <si>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</si>
  <si>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</si>
  <si>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</si>
  <si>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</si>
  <si>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</si>
  <si>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</si>
  <si>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</si>
  <si>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</si>
  <si>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</si>
  <si>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</si>
  <si>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</si>
  <si>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</si>
  <si>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</si>
  <si>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</si>
  <si>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</si>
  <si>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</si>
  <si>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</si>
  <si>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</si>
  <si>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</si>
  <si>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</si>
  <si>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</si>
  <si>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</si>
  <si>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</si>
  <si>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</si>
  <si>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</si>
  <si>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</si>
  <si>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</si>
  <si>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</si>
  <si>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</si>
  <si>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</si>
  <si>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</si>
  <si>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</si>
  <si>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</si>
  <si>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</si>
  <si>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</si>
  <si>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</si>
  <si>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</si>
  <si>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</si>
  <si>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</si>
  <si>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</si>
  <si>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</si>
  <si>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</si>
  <si>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</si>
  <si>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</si>
  <si>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</si>
  <si>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</si>
  <si>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</si>
  <si>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</si>
  <si>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</si>
  <si>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</si>
  <si>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</si>
  <si>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</si>
  <si>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</si>
  <si>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</si>
  <si>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</si>
  <si>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</si>
  <si>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</si>
  <si>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</si>
  <si>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</si>
  <si>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</si>
  <si>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</si>
  <si>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</si>
  <si>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</si>
  <si>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</si>
  <si>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</si>
  <si>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</si>
  <si>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</si>
  <si>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</si>
  <si>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</si>
  <si>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</si>
  <si>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</si>
  <si>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</si>
  <si>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</si>
  <si>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</si>
  <si>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</si>
  <si>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</si>
  <si>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</si>
  <si>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</si>
  <si>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</si>
  <si>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</si>
  <si>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</si>
  <si>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</si>
  <si>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</si>
  <si>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</si>
  <si>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</si>
  <si>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</si>
  <si>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</si>
  <si>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</si>
  <si>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</si>
  <si>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</si>
  <si>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</si>
  <si>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</si>
  <si>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</si>
  <si>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</si>
  <si>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</si>
  <si>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</si>
  <si>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</si>
  <si>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</si>
  <si>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</si>
  <si>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</si>
  <si>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</si>
  <si>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</si>
  <si>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</si>
  <si>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</si>
  <si>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</si>
  <si>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</si>
  <si>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</si>
  <si>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</si>
  <si>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</si>
  <si>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</si>
  <si>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</si>
  <si>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</si>
  <si>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</si>
  <si>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</si>
  <si>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</si>
  <si>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</si>
  <si>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</si>
  <si>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</si>
  <si>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</si>
  <si>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</si>
  <si>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</si>
  <si>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</si>
  <si>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</si>
  <si>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</si>
  <si>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</si>
  <si>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</si>
  <si>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</si>
  <si>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</si>
  <si>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</si>
  <si>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</si>
  <si>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</si>
  <si>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</si>
  <si>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</si>
  <si>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</si>
  <si>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</si>
  <si>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</si>
  <si>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</si>
  <si>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</si>
  <si>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</si>
  <si>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</si>
  <si>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</si>
  <si>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</si>
  <si>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</si>
  <si>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</si>
  <si>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</si>
  <si>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</si>
  <si>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</si>
  <si>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</si>
  <si>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</si>
  <si>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</si>
  <si>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</si>
  <si>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</si>
  <si>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</si>
  <si>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</si>
  <si>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</si>
  <si>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</si>
  <si>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</si>
  <si>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</si>
  <si>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</si>
  <si>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</si>
  <si>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</si>
  <si>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</si>
  <si>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</si>
  <si>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</si>
  <si>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</si>
  <si>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</si>
  <si>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</si>
  <si>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</si>
  <si>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</si>
  <si>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</si>
  <si>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</si>
  <si>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</si>
  <si>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</si>
  <si>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</si>
  <si>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</si>
  <si>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</si>
  <si>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</si>
  <si>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</si>
  <si>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</si>
  <si>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</si>
  <si>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</si>
  <si>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</si>
  <si>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</si>
  <si>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</si>
  <si>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</si>
  <si>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</si>
  <si>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</si>
  <si>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</si>
  <si>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</si>
  <si>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</si>
  <si>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</si>
  <si>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</si>
  <si>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</si>
  <si>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</si>
  <si>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</si>
  <si>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</si>
  <si>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</si>
  <si>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</si>
  <si>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</si>
  <si>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</si>
  <si>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</si>
  <si>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</si>
  <si>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</si>
  <si>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</si>
  <si>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</si>
  <si>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</si>
  <si>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</si>
  <si>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</si>
  <si>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</si>
  <si>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</si>
  <si>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</si>
  <si>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</si>
  <si>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</si>
  <si>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</si>
  <si>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</si>
  <si>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</si>
  <si>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</si>
  <si>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</si>
  <si>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</si>
  <si>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</si>
  <si>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</si>
  <si>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</si>
  <si>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</si>
  <si>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</si>
  <si>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</si>
  <si>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</si>
  <si>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</si>
  <si>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</si>
  <si>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</si>
  <si>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</si>
  <si>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</si>
  <si>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</si>
  <si>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</si>
  <si>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</si>
  <si>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</si>
  <si>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</si>
  <si>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</si>
  <si>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</si>
  <si>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</si>
  <si>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</si>
  <si>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</si>
  <si>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</si>
  <si>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</si>
  <si>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</si>
  <si>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</si>
  <si>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</si>
  <si>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</si>
  <si>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</si>
  <si>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</si>
  <si>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</si>
  <si>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</si>
  <si>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</si>
  <si>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</si>
  <si>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</si>
  <si>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</si>
  <si>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</si>
  <si>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</si>
  <si>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</si>
  <si>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</si>
  <si>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</si>
  <si>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</si>
  <si>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</si>
  <si>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</si>
  <si>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</si>
  <si>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</si>
  <si>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</si>
  <si>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</si>
  <si>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</si>
  <si>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</si>
  <si>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</si>
  <si>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</si>
  <si>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</si>
  <si>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</si>
  <si>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</si>
  <si>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</si>
  <si>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</si>
  <si>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</si>
  <si>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</si>
  <si>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</si>
  <si>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</si>
  <si>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</si>
  <si>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</si>
  <si>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</si>
  <si>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</si>
  <si>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</si>
  <si>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</si>
  <si>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</si>
  <si>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</si>
  <si>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</si>
  <si>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</si>
  <si>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</si>
  <si>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</si>
  <si>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</si>
  <si>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</si>
  <si>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</si>
  <si>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</si>
  <si>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</si>
  <si>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</si>
  <si>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</si>
  <si>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</si>
  <si>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</si>
  <si>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</si>
  <si>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</si>
  <si>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</si>
  <si>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</si>
  <si>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</si>
  <si>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</si>
  <si>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</si>
  <si>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</si>
  <si>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</si>
  <si>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</si>
  <si>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</si>
  <si>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</si>
  <si>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</si>
  <si>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</si>
  <si>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</si>
  <si>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</si>
  <si>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</si>
  <si>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</si>
  <si>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</si>
  <si>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</si>
  <si>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</si>
  <si>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</si>
  <si>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</si>
  <si>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</si>
  <si>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</si>
  <si>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</si>
  <si>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</si>
  <si>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</si>
  <si>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</si>
  <si>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</si>
  <si>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</si>
  <si>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</si>
  <si>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</si>
  <si>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</si>
  <si>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</si>
  <si>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</si>
  <si>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</si>
  <si>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</si>
  <si>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</si>
  <si>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</si>
  <si>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</si>
  <si>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</si>
  <si>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</si>
  <si>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</si>
  <si>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</si>
  <si>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</si>
  <si>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</si>
  <si>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</si>
  <si>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</si>
  <si>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</si>
  <si>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</si>
  <si>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</si>
  <si>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</si>
  <si>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</si>
  <si>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</si>
  <si>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</si>
  <si>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</si>
  <si>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</si>
  <si>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</si>
  <si>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</si>
  <si>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</si>
  <si>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</si>
  <si>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</si>
  <si>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</si>
  <si>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</si>
  <si>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</si>
  <si>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</si>
  <si>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</si>
  <si>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</si>
  <si>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</si>
  <si>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</si>
  <si>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</si>
  <si>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</si>
  <si>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</si>
  <si>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</si>
  <si>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</si>
  <si>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</si>
  <si>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</si>
  <si>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</si>
  <si>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</si>
  <si>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</si>
  <si>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</si>
  <si>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</si>
  <si>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</si>
  <si>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</si>
  <si>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</si>
  <si>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</si>
  <si>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</si>
  <si>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</si>
  <si>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</si>
  <si>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</si>
  <si>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</si>
  <si>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</si>
  <si>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</si>
  <si>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</si>
  <si>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</si>
  <si>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</si>
  <si>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</si>
  <si>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</si>
  <si>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</si>
  <si>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</si>
  <si>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</si>
  <si>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</si>
  <si>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</si>
  <si>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</si>
  <si>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</si>
  <si>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</si>
  <si>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</si>
  <si>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</si>
  <si>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</si>
  <si>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</si>
  <si>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</si>
  <si>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</si>
  <si>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</si>
  <si>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</si>
  <si>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</si>
  <si>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</si>
  <si>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</si>
  <si>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</si>
  <si>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</si>
  <si>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</si>
  <si>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</si>
  <si>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</si>
  <si>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</si>
  <si>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</si>
  <si>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</si>
  <si>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</si>
  <si>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</si>
  <si>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</si>
  <si>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</si>
  <si>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</si>
  <si>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</si>
  <si>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</si>
  <si>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</si>
  <si>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</si>
  <si>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</si>
  <si>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</si>
  <si>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</si>
  <si>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</si>
  <si>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</si>
  <si>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</si>
  <si>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</si>
  <si>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</si>
  <si>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</si>
  <si>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</si>
  <si>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</si>
  <si>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</si>
  <si>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</si>
  <si>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</si>
  <si>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</si>
  <si>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</si>
  <si>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</si>
  <si>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</si>
  <si>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</si>
  <si>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</si>
  <si>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</si>
  <si>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</si>
  <si>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</si>
  <si>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</si>
  <si>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</si>
  <si>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</si>
  <si>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</si>
  <si>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</si>
  <si>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</si>
  <si>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</si>
  <si>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</si>
  <si>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</si>
  <si>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</si>
  <si>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</si>
  <si>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</si>
  <si>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</si>
  <si>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</si>
  <si>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</si>
  <si>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</si>
  <si>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</si>
  <si>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</si>
  <si>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</si>
  <si>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</si>
  <si>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</si>
  <si>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</si>
  <si>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</si>
  <si>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</si>
  <si>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</si>
  <si>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</si>
  <si>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</si>
  <si>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</si>
  <si>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</si>
  <si>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</si>
  <si>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</si>
  <si>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</si>
  <si>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</si>
  <si>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</si>
  <si>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</si>
  <si>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</si>
  <si>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</si>
  <si>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</si>
  <si>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</si>
  <si>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</si>
  <si>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</si>
  <si>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</si>
  <si>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</si>
  <si>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</si>
  <si>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</si>
  <si>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</si>
  <si>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</si>
  <si>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</si>
  <si>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</si>
  <si>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</si>
  <si>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</si>
  <si>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</si>
  <si>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</si>
  <si>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</si>
  <si>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</si>
  <si>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</si>
  <si>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</si>
  <si>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</si>
  <si>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</si>
  <si>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</si>
  <si>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</si>
  <si>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</si>
  <si>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</si>
  <si>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</si>
  <si>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</si>
  <si>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</si>
  <si>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</si>
  <si>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</si>
  <si>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</si>
  <si>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</si>
  <si>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</si>
  <si>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</si>
  <si>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</si>
  <si>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</si>
  <si>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</si>
  <si>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</si>
  <si>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</si>
  <si>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</si>
  <si>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</si>
  <si>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</si>
  <si>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</si>
  <si>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</si>
  <si>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</si>
  <si>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</si>
  <si>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</si>
  <si>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</si>
  <si>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</si>
  <si>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</si>
  <si>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</si>
  <si>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</si>
  <si>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</si>
  <si>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</si>
  <si>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</si>
  <si>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</si>
  <si>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</si>
  <si>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</si>
  <si>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</si>
  <si>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</si>
  <si>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</si>
  <si>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</si>
  <si>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</si>
  <si>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</si>
  <si>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</si>
  <si>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</si>
  <si>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</si>
  <si>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</si>
  <si>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</si>
  <si>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</si>
  <si>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</si>
  <si>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</si>
  <si>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</si>
  <si>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</si>
  <si>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</si>
  <si>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</si>
  <si>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</si>
  <si>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</si>
  <si>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</si>
  <si>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</si>
  <si>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</si>
  <si>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</si>
  <si>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</si>
  <si>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</si>
  <si>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</si>
  <si>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</si>
  <si>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</si>
  <si>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</si>
  <si>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</si>
  <si>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</si>
  <si>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</si>
  <si>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</si>
  <si>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</si>
  <si>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</si>
  <si>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</si>
  <si>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</si>
  <si>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</si>
  <si>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</si>
  <si>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</si>
  <si>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</si>
  <si>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</si>
  <si>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</si>
  <si>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</si>
  <si>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</si>
  <si>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</si>
  <si>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</si>
  <si>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</si>
  <si>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</si>
  <si>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</si>
  <si>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</si>
  <si>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</si>
  <si>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</si>
  <si>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</si>
  <si>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</si>
  <si>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</si>
  <si>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</si>
  <si>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</si>
  <si>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</si>
  <si>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</si>
  <si>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</si>
  <si>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</si>
  <si>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</si>
  <si>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</si>
  <si>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</si>
  <si>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</si>
  <si>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</si>
  <si>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</si>
  <si>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</si>
  <si>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</si>
  <si>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</si>
  <si>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</si>
  <si>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</si>
  <si>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</si>
  <si>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</si>
  <si>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</si>
  <si>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</si>
  <si>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</si>
  <si>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</si>
  <si>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</si>
  <si>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</si>
  <si>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</si>
  <si>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</si>
  <si>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</si>
  <si>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</si>
  <si>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</si>
  <si>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</si>
  <si>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</si>
  <si>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</si>
  <si>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</si>
  <si>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</si>
  <si>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</si>
  <si>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</si>
  <si>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</si>
  <si>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</si>
  <si>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</si>
  <si>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</si>
  <si>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</si>
  <si>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</si>
  <si>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</si>
  <si>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</si>
  <si>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</si>
  <si>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</si>
  <si>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</si>
  <si>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</si>
  <si>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</si>
  <si>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</si>
  <si>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</si>
  <si>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</si>
  <si>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</si>
  <si>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</si>
  <si>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</si>
  <si>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</si>
  <si>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</si>
  <si>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</si>
  <si>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</si>
  <si>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</si>
  <si>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</si>
  <si>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</si>
  <si>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</si>
  <si>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</si>
  <si>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</si>
  <si>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</si>
  <si>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</si>
  <si>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</si>
  <si>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</si>
  <si>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</si>
  <si>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</si>
  <si>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</si>
  <si>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</si>
  <si>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</si>
  <si>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</si>
  <si>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</si>
  <si>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</si>
  <si>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</si>
  <si>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</si>
  <si>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</si>
  <si>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</si>
  <si>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</si>
  <si>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</si>
  <si>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</si>
  <si>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</si>
  <si>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</si>
  <si>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</si>
  <si>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</si>
  <si>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</si>
  <si>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</si>
  <si>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</si>
  <si>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</si>
  <si>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</si>
  <si>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</si>
  <si>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</si>
  <si>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</si>
  <si>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</si>
  <si>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</si>
  <si>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</si>
  <si>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</si>
  <si>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</si>
  <si>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</si>
  <si>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</si>
  <si>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</si>
  <si>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</si>
  <si>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</si>
  <si>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</si>
  <si>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</si>
  <si>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</si>
  <si>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</si>
  <si>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</si>
  <si>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</si>
  <si>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</si>
  <si>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</si>
  <si>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</si>
  <si>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</si>
  <si>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</si>
  <si>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</si>
  <si>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</si>
  <si>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</si>
  <si>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</si>
  <si>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</si>
  <si>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</si>
  <si>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</si>
  <si>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</si>
  <si>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</si>
  <si>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</si>
  <si>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</si>
  <si>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</si>
  <si>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</si>
  <si>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</si>
  <si>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</si>
  <si>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</si>
  <si>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</si>
  <si>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</si>
  <si>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</si>
  <si>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</si>
  <si>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</si>
  <si>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</si>
  <si>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</si>
  <si>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</si>
  <si>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</si>
  <si>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</si>
  <si>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</si>
  <si>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</si>
  <si>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</si>
  <si>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</si>
  <si>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</si>
  <si>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</si>
  <si>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</si>
  <si>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</si>
  <si>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</si>
  <si>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</si>
  <si>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</si>
  <si>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</si>
  <si>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</si>
  <si>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</si>
  <si>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</si>
  <si>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</si>
  <si>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</si>
  <si>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</si>
  <si>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</si>
  <si>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</si>
  <si>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</si>
  <si>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</si>
  <si>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</si>
  <si>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</si>
  <si>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</si>
  <si>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</si>
  <si>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</si>
  <si>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</si>
  <si>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</si>
  <si>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</si>
  <si>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</si>
  <si>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</si>
  <si>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</si>
  <si>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</si>
  <si>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</si>
  <si>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</si>
  <si>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</si>
  <si>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</si>
  <si>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</si>
  <si>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</si>
  <si>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</si>
  <si>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</si>
  <si>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</si>
  <si>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</si>
  <si>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</si>
  <si>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</si>
  <si>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</si>
  <si>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</si>
  <si>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</si>
  <si>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</si>
  <si>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</si>
  <si>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</si>
  <si>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</si>
  <si>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</si>
  <si>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</si>
  <si>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</si>
  <si>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</si>
  <si>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</si>
  <si>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</si>
  <si>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</si>
  <si>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</si>
  <si>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</si>
  <si>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</si>
  <si>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</si>
  <si>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</si>
  <si>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</si>
  <si>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</si>
  <si>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</si>
  <si>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</si>
  <si>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</si>
  <si>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</si>
  <si>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</si>
  <si>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</si>
  <si>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</si>
  <si>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</si>
  <si>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</si>
  <si>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</si>
  <si>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</si>
  <si>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</si>
  <si>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</si>
  <si>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</si>
  <si>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</si>
  <si>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</si>
  <si>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</si>
  <si>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</si>
  <si>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</si>
  <si>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</si>
  <si>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</si>
  <si>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</si>
  <si>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</si>
  <si>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</si>
  <si>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</si>
  <si>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</si>
  <si>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</si>
  <si>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</si>
  <si>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</si>
  <si>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</si>
  <si>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</si>
  <si>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</si>
  <si>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</si>
  <si>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</si>
  <si>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</si>
  <si>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</si>
  <si>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</si>
  <si>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</si>
  <si>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</si>
  <si>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</si>
  <si>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</si>
  <si>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</si>
  <si>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</si>
  <si>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</si>
  <si>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</si>
  <si>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</si>
  <si>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</si>
  <si>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</si>
  <si>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</si>
  <si>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</si>
  <si>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</si>
  <si>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</si>
  <si>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</si>
  <si>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</si>
  <si>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</si>
  <si>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</si>
  <si>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</si>
  <si>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</si>
  <si>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</si>
  <si>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</si>
  <si>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</si>
  <si>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</si>
  <si>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</si>
  <si>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</si>
  <si>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</si>
  <si>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</si>
  <si>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</si>
  <si>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</si>
  <si>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</si>
  <si>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</si>
  <si>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</si>
  <si>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</si>
  <si>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</si>
  <si>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</si>
  <si>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</si>
  <si>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</si>
  <si>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</si>
  <si>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</si>
  <si>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</si>
  <si>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</si>
  <si>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</si>
  <si>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</si>
  <si>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</si>
  <si>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</si>
  <si>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</si>
  <si>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</si>
  <si>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</si>
  <si>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</si>
  <si>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</si>
  <si>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</si>
  <si>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</si>
  <si>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</si>
  <si>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</si>
  <si>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</si>
  <si>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</si>
  <si>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</si>
  <si>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</si>
  <si>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</si>
  <si>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</si>
  <si>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</si>
  <si>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</si>
  <si>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</si>
  <si>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</si>
  <si>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</si>
  <si>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</si>
  <si>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</si>
  <si>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</si>
  <si>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</si>
  <si>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</si>
  <si>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</si>
  <si>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</si>
  <si>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</si>
  <si>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</si>
  <si>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</si>
  <si>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</si>
  <si>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</si>
  <si>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</si>
  <si>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</si>
  <si>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</si>
  <si>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</si>
  <si>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</si>
  <si>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</si>
  <si>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</si>
  <si>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</si>
  <si>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</si>
  <si>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</si>
  <si>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</si>
  <si>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</si>
  <si>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</si>
  <si>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</si>
  <si>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</si>
  <si>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</si>
  <si>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</si>
  <si>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</si>
  <si>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</si>
  <si>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</si>
  <si>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</si>
  <si>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</si>
  <si>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</si>
  <si>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</si>
  <si>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</si>
  <si>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</si>
  <si>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</si>
  <si>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</si>
  <si>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</si>
  <si>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</si>
  <si>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</si>
  <si>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</si>
  <si>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</si>
  <si>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</si>
  <si>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</si>
  <si>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</si>
  <si>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</si>
  <si>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</si>
  <si>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</si>
  <si>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</si>
  <si>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</si>
  <si>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</si>
  <si>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</si>
  <si>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</si>
  <si>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</si>
  <si>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</si>
  <si>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</si>
  <si>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</si>
  <si>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</si>
  <si>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</si>
  <si>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</si>
  <si>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</si>
  <si>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</si>
  <si>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</si>
  <si>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</si>
  <si>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</si>
  <si>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</si>
  <si>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</si>
  <si>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</si>
  <si>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</si>
  <si>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</si>
  <si>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</si>
  <si>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</si>
  <si>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</si>
  <si>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</si>
  <si>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</si>
  <si>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</si>
  <si>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</si>
  <si>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</si>
  <si>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</si>
  <si>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</si>
  <si>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</si>
  <si>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</si>
  <si>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</si>
  <si>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</si>
  <si>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</si>
  <si>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</si>
  <si>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</si>
  <si>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</si>
  <si>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</si>
  <si>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</si>
  <si>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</si>
  <si>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</si>
  <si>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</si>
  <si>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</si>
  <si>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</si>
  <si>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</si>
  <si>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</si>
  <si>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</si>
  <si>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</si>
  <si>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</si>
  <si>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</si>
  <si>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</si>
  <si>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</si>
  <si>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</si>
  <si>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</si>
  <si>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</si>
  <si>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</si>
  <si>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</si>
  <si>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</si>
  <si>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</si>
  <si>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</si>
  <si>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</si>
  <si>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</si>
  <si>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</si>
  <si>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</si>
  <si>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</si>
  <si>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</si>
  <si>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</si>
  <si>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</si>
  <si>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</si>
  <si>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</si>
  <si>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</si>
  <si>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</si>
  <si>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</si>
  <si>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</si>
  <si>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</si>
  <si>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</si>
  <si>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</si>
  <si>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</si>
  <si>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</si>
  <si>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</si>
  <si>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</si>
  <si>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</si>
  <si>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</si>
  <si>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</si>
  <si>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</si>
  <si>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</si>
  <si>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</si>
  <si>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</si>
  <si>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</si>
  <si>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</si>
  <si>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</si>
  <si>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</si>
  <si>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</si>
  <si>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</si>
  <si>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</si>
  <si>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</si>
  <si>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</si>
  <si>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</si>
  <si>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</si>
  <si>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</si>
  <si>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</si>
  <si>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</si>
  <si>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</si>
  <si>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</si>
  <si>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</si>
  <si>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</si>
  <si>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</si>
  <si>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</si>
  <si>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</si>
  <si>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</si>
  <si>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</si>
  <si>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</si>
  <si>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</si>
  <si>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</si>
  <si>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</si>
  <si>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</si>
  <si>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</si>
  <si>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</si>
  <si>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</si>
  <si>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</si>
  <si>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</si>
  <si>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</si>
  <si>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</si>
  <si>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</si>
  <si>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</si>
  <si>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</si>
  <si>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</si>
  <si>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</si>
  <si>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</si>
  <si>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</si>
  <si>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</si>
  <si>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</si>
  <si>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</si>
  <si>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</si>
  <si>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</si>
  <si>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</si>
  <si>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</si>
  <si>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</si>
  <si>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</si>
  <si>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</si>
  <si>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</si>
  <si>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</si>
  <si>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</si>
  <si>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</si>
  <si>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</si>
  <si>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</si>
  <si>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</si>
  <si>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</si>
  <si>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</si>
  <si>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</si>
  <si>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</si>
  <si>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</si>
  <si>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</si>
  <si>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</si>
  <si>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</si>
  <si>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</si>
  <si>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</si>
  <si>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</si>
  <si>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</si>
  <si>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</si>
  <si>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</si>
  <si>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</si>
  <si>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</si>
  <si>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</si>
  <si>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</si>
  <si>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</si>
  <si>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</si>
  <si>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</si>
  <si>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</si>
  <si>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</si>
  <si>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</si>
  <si>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</si>
  <si>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</si>
  <si>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</si>
  <si>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</si>
  <si>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</si>
  <si>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</si>
  <si>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</si>
  <si>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</si>
  <si>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</si>
  <si>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</si>
  <si>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</si>
  <si>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</si>
  <si>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</si>
  <si>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</si>
  <si>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</si>
  <si>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</si>
  <si>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</si>
  <si>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</si>
  <si>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</si>
  <si>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</si>
  <si>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</si>
  <si>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</si>
  <si>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</si>
  <si>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</si>
  <si>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</si>
  <si>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</si>
  <si>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</si>
  <si>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</si>
  <si>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</si>
  <si>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</si>
  <si>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</si>
  <si>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</si>
  <si>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</si>
  <si>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</si>
  <si>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</si>
  <si>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</si>
  <si>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</si>
  <si>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</si>
  <si>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</si>
  <si>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</si>
  <si>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</si>
  <si>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</si>
  <si>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</si>
  <si>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</si>
  <si>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</si>
  <si>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</si>
  <si>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</si>
  <si>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</si>
  <si>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</si>
  <si>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</si>
  <si>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</si>
  <si>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</si>
  <si>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</si>
  <si>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</si>
  <si>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</si>
  <si>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</si>
  <si>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</si>
  <si>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</si>
  <si>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</si>
  <si>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</si>
  <si>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</si>
  <si>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</si>
  <si>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</si>
  <si>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</si>
  <si>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</si>
  <si>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</si>
  <si>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</si>
  <si>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</si>
  <si>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</si>
  <si>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</si>
  <si>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</si>
  <si>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</si>
  <si>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</si>
  <si>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</si>
  <si>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</si>
  <si>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</si>
  <si>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</si>
  <si>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</si>
  <si>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</si>
  <si>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</si>
  <si>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</si>
  <si>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</si>
  <si>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</si>
  <si>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</si>
  <si>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</si>
  <si>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</si>
  <si>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</si>
  <si>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</si>
  <si>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</si>
  <si>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</si>
  <si>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</si>
  <si>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</si>
  <si>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</si>
  <si>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</si>
  <si>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</si>
  <si>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</si>
  <si>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</si>
  <si>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</si>
  <si>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</si>
  <si>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</si>
  <si>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</si>
  <si>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</si>
  <si>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</si>
  <si>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</si>
  <si>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</si>
  <si>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</si>
  <si>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</si>
  <si>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</si>
  <si>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</si>
  <si>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</si>
  <si>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</si>
  <si>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</si>
  <si>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</si>
  <si>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</si>
  <si>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</si>
  <si>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</si>
  <si>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</si>
  <si>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</si>
  <si>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</si>
  <si>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</si>
  <si>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</si>
  <si>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</si>
  <si>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</si>
  <si>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</si>
  <si>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</si>
  <si>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</si>
  <si>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</si>
  <si>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</si>
  <si>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</si>
  <si>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</si>
  <si>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</si>
  <si>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</si>
  <si>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</si>
  <si>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</si>
  <si>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</si>
  <si>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</si>
  <si>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</si>
  <si>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</si>
  <si>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</si>
  <si>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</si>
  <si>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</si>
  <si>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</si>
  <si>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</si>
  <si>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</si>
  <si>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</si>
  <si>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</si>
  <si>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</si>
  <si>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</si>
  <si>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</si>
  <si>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</si>
  <si>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</si>
  <si>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</si>
  <si>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</si>
  <si>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</si>
  <si>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</si>
  <si>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</si>
  <si>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</si>
  <si>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</si>
  <si>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</si>
  <si>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</si>
  <si>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</si>
  <si>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</si>
  <si>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</si>
  <si>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</si>
  <si>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</si>
  <si>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</si>
  <si>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</si>
  <si>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</si>
  <si>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</si>
  <si>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</si>
  <si>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</si>
  <si>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</si>
  <si>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</si>
  <si>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</si>
  <si>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</si>
  <si>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</si>
  <si>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</si>
  <si>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</si>
  <si>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</si>
  <si>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</si>
  <si>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</si>
  <si>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</si>
  <si>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</si>
  <si>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</si>
  <si>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</si>
  <si>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</si>
  <si>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</si>
  <si>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</si>
  <si>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</si>
  <si>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</si>
  <si>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</si>
  <si>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</si>
  <si>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</si>
  <si>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</si>
  <si>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</si>
  <si>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</si>
  <si>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</si>
  <si>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</si>
  <si>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</si>
  <si>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</si>
  <si>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</si>
  <si>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</si>
  <si>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</si>
  <si>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</si>
  <si>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</si>
  <si>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</si>
  <si>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</si>
  <si>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</si>
  <si>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</si>
  <si>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</si>
  <si>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</si>
  <si>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</si>
  <si>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</si>
  <si>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</si>
  <si>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</si>
  <si>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</si>
  <si>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</si>
  <si>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</si>
  <si>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</si>
  <si>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</si>
  <si>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</si>
  <si>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</si>
  <si>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</si>
  <si>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</si>
  <si>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</si>
  <si>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</si>
  <si>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</si>
  <si>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</si>
  <si>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</si>
  <si>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</si>
  <si>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</si>
  <si>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</si>
  <si>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</si>
  <si>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</si>
  <si>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</si>
  <si>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</si>
  <si>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</si>
  <si>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</si>
  <si>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</si>
  <si>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</si>
  <si>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</si>
  <si>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</si>
  <si>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</si>
  <si>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</si>
  <si>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</si>
  <si>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</si>
  <si>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</si>
  <si>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</si>
  <si>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</si>
  <si>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</si>
  <si>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</si>
  <si>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</si>
  <si>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</si>
  <si>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</si>
  <si>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</si>
  <si>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</si>
  <si>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</si>
  <si>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</si>
  <si>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</si>
  <si>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</si>
  <si>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</si>
  <si>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</si>
  <si>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</si>
  <si>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</si>
  <si>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</si>
  <si>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</si>
  <si>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</si>
  <si>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</si>
  <si>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</si>
  <si>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</si>
  <si>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</si>
  <si>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</si>
  <si>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</si>
  <si>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</si>
  <si>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</si>
  <si>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</si>
  <si>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</si>
  <si>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</si>
  <si>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</si>
  <si>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</si>
  <si>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</si>
  <si>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</si>
  <si>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</si>
  <si>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</si>
  <si>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</si>
  <si>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</si>
  <si>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</si>
  <si>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</si>
  <si>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</si>
  <si>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</si>
  <si>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</si>
  <si>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</si>
  <si>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</si>
  <si>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</si>
  <si>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</si>
  <si>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</si>
  <si>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</si>
  <si>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</si>
  <si>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</si>
  <si>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</si>
  <si>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</si>
  <si>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</si>
  <si>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</si>
  <si>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2021-95-10002076</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</si>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</sst>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8" zoomScale="70" zoomScaleNormal="70" zoomScaleSheetLayoutView="40" zoomScalePageLayoutView="40" workbookViewId="0">
      <selection activeCell="J158" sqref="J1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2778</v>
      </c>
      <c r="D15" s="35"/>
      <c r="E15" s="35"/>
      <c r="F15" s="5"/>
      <c r="G15" s="32" t="s">
        <v>1168</v>
      </c>
      <c r="H15" s="101" t="s">
        <v>1130</v>
      </c>
      <c r="I15" s="32" t="s">
        <v>2624</v>
      </c>
      <c r="J15" s="106"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176"/>
      <c r="I20" s="138" t="s">
        <v>1130</v>
      </c>
      <c r="J20" s="139" t="s">
        <v>1132</v>
      </c>
      <c r="K20" s="140">
        <v>3118381000</v>
      </c>
      <c r="L20" s="141">
        <v>44242</v>
      </c>
      <c r="M20" s="141">
        <v>44561</v>
      </c>
      <c r="N20" s="124">
        <f>+(M20-L20)/30</f>
        <v>10.633333333333333</v>
      </c>
      <c r="O20" s="127"/>
      <c r="U20" s="123"/>
      <c r="V20" s="103">
        <f ca="1">NOW()</f>
        <v>44194.207427314817</v>
      </c>
      <c r="W20" s="103">
        <f ca="1">NOW()</f>
        <v>44194.207427314817</v>
      </c>
    </row>
    <row r="21" spans="1:23" ht="30" customHeight="1" outlineLevel="1" x14ac:dyDescent="0.25">
      <c r="A21" s="9"/>
      <c r="B21" s="69"/>
      <c r="C21" s="5"/>
      <c r="D21" s="5"/>
      <c r="E21" s="5"/>
      <c r="F21" s="5"/>
      <c r="G21" s="5"/>
      <c r="H21" s="68"/>
      <c r="I21" s="138"/>
      <c r="J21" s="139"/>
      <c r="K21" s="140"/>
      <c r="L21" s="141"/>
      <c r="M21" s="141"/>
      <c r="N21" s="124">
        <f>+(M21-L21)/30</f>
        <v>0</v>
      </c>
      <c r="O21" s="128"/>
    </row>
    <row r="22" spans="1:23" ht="30" customHeight="1" outlineLevel="1" x14ac:dyDescent="0.25">
      <c r="A22" s="9"/>
      <c r="B22" s="69"/>
      <c r="C22" s="5"/>
      <c r="D22" s="5"/>
      <c r="E22" s="5"/>
      <c r="F22" s="5"/>
      <c r="G22" s="5"/>
      <c r="H22" s="68"/>
      <c r="I22" s="138"/>
      <c r="J22" s="139"/>
      <c r="K22" s="140"/>
      <c r="L22" s="141"/>
      <c r="M22" s="141"/>
      <c r="N22" s="125">
        <f t="shared" ref="N22:N33" si="0">+(M22-L22)/30</f>
        <v>0</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CORPORACION PARA EL DESARROLLO SOCIAL Y EL BIENESTAR FAMILIAR</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2777</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2779</v>
      </c>
      <c r="E55" s="134">
        <v>43921</v>
      </c>
      <c r="F55" s="134">
        <v>44104</v>
      </c>
      <c r="G55" s="149">
        <f t="shared" si="1"/>
        <v>6.1</v>
      </c>
      <c r="H55" s="109" t="s">
        <v>2780</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2779</v>
      </c>
      <c r="E56" s="134">
        <v>43921</v>
      </c>
      <c r="F56" s="134">
        <v>44104</v>
      </c>
      <c r="G56" s="149">
        <f t="shared" si="1"/>
        <v>6.1</v>
      </c>
      <c r="H56" s="109" t="s">
        <v>2780</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25" x14ac:dyDescent="0.25">
      <c r="A179" s="9"/>
      <c r="B179" s="211" t="s">
        <v>2669</v>
      </c>
      <c r="C179" s="211"/>
      <c r="D179" s="211"/>
      <c r="E179" s="160">
        <v>0.02</v>
      </c>
      <c r="F179" s="159">
        <v>5.0000000000000001E-3</v>
      </c>
      <c r="G179" s="154">
        <f>IF(F179&gt;0,SUM(E179+F179),"")</f>
        <v>2.5000000000000001E-2</v>
      </c>
      <c r="H179" s="5"/>
      <c r="I179" s="211" t="s">
        <v>2671</v>
      </c>
      <c r="J179" s="211"/>
      <c r="K179" s="211"/>
      <c r="L179" s="211"/>
      <c r="M179" s="161">
        <v>2.5000000000000001E-2</v>
      </c>
      <c r="O179" s="8"/>
      <c r="Q179" s="19"/>
      <c r="R179" s="148">
        <f>IF(M179&gt;0,SUM(L179+M179),"")</f>
        <v>2.5000000000000001E-2</v>
      </c>
      <c r="T179" s="19"/>
      <c r="U179" s="167" t="s">
        <v>1166</v>
      </c>
      <c r="V179" s="167"/>
      <c r="W179" s="167"/>
      <c r="X179" s="24">
        <v>0.02</v>
      </c>
      <c r="Y179" s="153"/>
      <c r="Z179" s="154" t="str">
        <f>IF(Y179&gt;0,SUM(E181+Y179),"")</f>
        <v/>
      </c>
      <c r="AA179" s="19"/>
      <c r="AB179" s="19"/>
    </row>
    <row r="180" spans="1:28" ht="23.25" hidden="1" x14ac:dyDescent="0.25">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25" hidden="1" x14ac:dyDescent="0.25">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77959525</v>
      </c>
      <c r="F185" s="90"/>
      <c r="G185" s="91"/>
      <c r="H185" s="86"/>
      <c r="I185" s="88" t="s">
        <v>2627</v>
      </c>
      <c r="J185" s="155">
        <f>+SUM(M179:M183)</f>
        <v>2.5000000000000001E-2</v>
      </c>
      <c r="K185" s="192" t="s">
        <v>2628</v>
      </c>
      <c r="L185" s="192"/>
      <c r="M185" s="92">
        <f>+J185*(SUM(K20:K35))</f>
        <v>77959525</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6" t="s">
        <v>2636</v>
      </c>
      <c r="C192" s="226"/>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2020-12-29T09:58:59Z</cp:lastPrinted>
  <dcterms:created xsi:type="dcterms:W3CDTF">2020-10-14T21:57:42Z</dcterms:created>
  <dcterms:modified xsi:type="dcterms:W3CDTF">2020-12-29T10:00:16Z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