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<sst xmlns="http://schemas.openxmlformats.org/spreadsheetml/2006/main" count="3083" uniqueCount="2699">
  <si>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</si>
  <si>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</si>
  <si>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</si>
  <si>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</si>
  <si>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</si>
  <si>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</si>
  <si>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</si>
  <si>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</si>
  <si>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</si>
  <si>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</si>
  <si>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</si>
  <si>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</si>
  <si>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</si>
  <si>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</si>
  <si>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</si>
  <si>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</si>
  <si>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</si>
  <si>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</si>
  <si>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</si>
  <si>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</si>
  <si>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</si>
  <si>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</si>
  <si>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</si>
  <si>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</si>
  <si>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</si>
  <si>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</si>
  <si>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</si>
  <si>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</si>
  <si>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</si>
  <si>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</si>
  <si>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</si>
  <si>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</si>
  <si>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</si>
  <si>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</si>
  <si>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</si>
  <si>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</si>
  <si>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</si>
  <si>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</si>
  <si>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</si>
  <si>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</si>
  <si>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</si>
  <si>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</si>
  <si>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</si>
  <si>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</si>
  <si>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</si>
  <si>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</si>
  <si>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</si>
  <si>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</si>
  <si>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</si>
  <si>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</si>
  <si>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</si>
  <si>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</si>
  <si>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</si>
  <si>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</si>
  <si>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</si>
  <si>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</si>
  <si>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</si>
  <si>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</si>
  <si>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</si>
  <si>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</si>
  <si>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</si>
  <si>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</si>
  <si>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</si>
  <si>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</si>
  <si>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</si>
  <si>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</si>
  <si>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</si>
  <si>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</si>
  <si>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</si>
  <si>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</si>
  <si>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</si>
  <si>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</si>
  <si>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</si>
  <si>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</si>
  <si>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</si>
  <si>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</si>
  <si>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</si>
  <si>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</si>
  <si>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</si>
  <si>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</si>
  <si>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</si>
  <si>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</si>
  <si>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</si>
  <si>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</si>
  <si>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</si>
  <si>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</si>
  <si>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</si>
  <si>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</si>
  <si>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</si>
  <si>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</si>
  <si>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</si>
  <si>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</si>
  <si>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</si>
  <si>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</si>
  <si>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</si>
  <si>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</si>
  <si>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</si>
  <si>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</si>
  <si>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</si>
  <si>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</si>
  <si>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</si>
  <si>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</si>
  <si>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</si>
  <si>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</si>
  <si>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</si>
  <si>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</si>
  <si>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</si>
  <si>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</si>
  <si>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</si>
  <si>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</si>
  <si>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</si>
  <si>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</si>
  <si>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</si>
  <si>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</si>
  <si>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</si>
  <si>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</si>
  <si>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</si>
  <si>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</si>
  <si>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</si>
  <si>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</si>
  <si>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</si>
  <si>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</si>
  <si>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</si>
  <si>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</si>
  <si>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</si>
  <si>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</si>
  <si>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</si>
  <si>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</si>
  <si>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</si>
  <si>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</si>
  <si>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</si>
  <si>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</si>
  <si>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</si>
  <si>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</si>
  <si>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</si>
  <si>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</si>
  <si>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</si>
  <si>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</si>
  <si>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</si>
  <si>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</si>
  <si>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</si>
  <si>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</si>
  <si>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</si>
  <si>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</si>
  <si>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</si>
  <si>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</si>
  <si>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</si>
  <si>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</si>
  <si>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</si>
  <si>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</si>
  <si>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</si>
  <si>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</si>
  <si>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</si>
  <si>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</si>
  <si>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</si>
  <si>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</si>
  <si>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</si>
  <si>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</si>
  <si>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</si>
  <si>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</si>
  <si>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</si>
  <si>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</si>
  <si>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</si>
  <si>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</si>
  <si>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</si>
  <si>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</si>
  <si>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</si>
  <si>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</si>
  <si>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</si>
  <si>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</si>
  <si>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</si>
  <si>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</si>
  <si>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</si>
  <si>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</si>
  <si>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</si>
  <si>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</si>
  <si>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</si>
  <si>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</si>
  <si>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</si>
  <si>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</si>
  <si>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</si>
  <si>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</si>
  <si>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</si>
  <si>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</si>
  <si>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</si>
  <si>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</si>
  <si>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</si>
  <si>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</si>
  <si>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</si>
  <si>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</si>
  <si>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</si>
  <si>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</si>
  <si>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</si>
  <si>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</si>
  <si>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</si>
  <si>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</si>
  <si>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</si>
  <si>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</si>
  <si>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</si>
  <si>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</si>
  <si>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</si>
  <si>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</si>
  <si>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</si>
  <si>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</si>
  <si>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</si>
  <si>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</si>
  <si>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</si>
  <si>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</si>
  <si>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</si>
  <si>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</si>
  <si>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</si>
  <si>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</si>
  <si>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</si>
  <si>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</si>
  <si>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</si>
  <si>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</si>
  <si>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</si>
  <si>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</si>
  <si>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</si>
  <si>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</si>
  <si>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</si>
  <si>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</si>
  <si>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</si>
  <si>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</si>
  <si>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</si>
  <si>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</si>
  <si>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</si>
  <si>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</si>
  <si>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</si>
  <si>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</si>
  <si>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</si>
  <si>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</si>
  <si>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</si>
  <si>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</si>
  <si>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</si>
  <si>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</si>
  <si>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</si>
  <si>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</si>
  <si>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</si>
  <si>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</si>
  <si>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</si>
  <si>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</si>
  <si>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</si>
  <si>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</si>
  <si>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</si>
  <si>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</si>
  <si>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</si>
  <si>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</si>
  <si>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</si>
  <si>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</si>
  <si>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</si>
  <si>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</si>
  <si>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</si>
  <si>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</si>
  <si>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</si>
  <si>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</si>
  <si>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</si>
  <si>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</si>
  <si>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</si>
  <si>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</si>
  <si>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</si>
  <si>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</si>
  <si>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</si>
  <si>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</si>
  <si>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</si>
  <si>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</si>
  <si>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</si>
  <si>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</si>
  <si>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</si>
  <si>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</si>
  <si>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</si>
  <si>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</si>
  <si>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</si>
  <si>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</si>
  <si>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</si>
  <si>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</si>
  <si>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</si>
  <si>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</si>
  <si>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</si>
  <si>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</si>
  <si>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</si>
  <si>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</si>
  <si>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</si>
  <si>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</si>
  <si>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</si>
  <si>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</si>
  <si>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</si>
  <si>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</si>
  <si>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</si>
  <si>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</si>
  <si>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</si>
  <si>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</si>
  <si>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</si>
  <si>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</si>
  <si>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</si>
  <si>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</si>
  <si>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</si>
  <si>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</si>
  <si>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</si>
  <si>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</si>
  <si>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</si>
  <si>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</si>
  <si>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</si>
  <si>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</si>
  <si>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</si>
  <si>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</si>
  <si>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</si>
  <si>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</si>
  <si>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</si>
  <si>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</si>
  <si>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</si>
  <si>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</si>
  <si>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</si>
  <si>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</si>
  <si>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</si>
  <si>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</si>
  <si>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</si>
  <si>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</si>
  <si>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</si>
  <si>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</si>
  <si>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</si>
  <si>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</si>
  <si>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</si>
  <si>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</si>
  <si>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</si>
  <si>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</si>
  <si>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</si>
  <si>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</si>
  <si>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</si>
  <si>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</si>
  <si>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</si>
  <si>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</si>
  <si>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</si>
  <si>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</si>
  <si>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</si>
  <si>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</si>
  <si>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</si>
  <si>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</si>
  <si>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</si>
  <si>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</si>
  <si>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</si>
  <si>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</si>
  <si>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</si>
  <si>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</si>
  <si>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</si>
  <si>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</si>
  <si>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</si>
  <si>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</si>
  <si>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</si>
  <si>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</si>
  <si>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</si>
  <si>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</si>
  <si>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</si>
  <si>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</si>
  <si>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</si>
  <si>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</si>
  <si>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</si>
  <si>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</si>
  <si>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</si>
  <si>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</si>
  <si>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</si>
  <si>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</si>
  <si>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</si>
  <si>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</si>
  <si>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</si>
  <si>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</si>
  <si>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</si>
  <si>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</si>
  <si>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</si>
  <si>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</si>
  <si>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</si>
  <si>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</si>
  <si>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</si>
  <si>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</si>
  <si>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</si>
  <si>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</si>
  <si>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</si>
  <si>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</si>
  <si>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</si>
  <si>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</si>
  <si>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</si>
  <si>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</si>
  <si>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</si>
  <si>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</si>
  <si>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</si>
  <si>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</si>
  <si>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</si>
  <si>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</si>
  <si>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</si>
  <si>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</si>
  <si>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</si>
  <si>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</si>
  <si>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</si>
  <si>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</si>
  <si>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</si>
  <si>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</si>
  <si>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</si>
  <si>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</si>
  <si>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</si>
  <si>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</si>
  <si>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</si>
  <si>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</si>
  <si>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</si>
  <si>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</si>
  <si>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</si>
  <si>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</si>
  <si>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</si>
  <si>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</si>
  <si>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</si>
  <si>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</si>
  <si>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</si>
  <si>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</si>
  <si>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</si>
  <si>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</si>
  <si>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</si>
  <si>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</si>
  <si>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</si>
  <si>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</si>
  <si>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</si>
  <si>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</si>
  <si>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</si>
  <si>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</si>
  <si>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</si>
  <si>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</si>
  <si>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</si>
  <si>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</si>
  <si>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</si>
  <si>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</si>
  <si>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</si>
  <si>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</si>
  <si>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</si>
  <si>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</si>
  <si>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</si>
  <si>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</si>
  <si>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</si>
  <si>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</si>
  <si>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</si>
  <si>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</si>
  <si>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</si>
  <si>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</si>
  <si>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</si>
  <si>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</si>
  <si>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</si>
  <si>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</si>
  <si>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</si>
  <si>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</si>
  <si>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</si>
  <si>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</si>
  <si>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</si>
  <si>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</si>
  <si>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</si>
  <si>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</si>
  <si>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</si>
  <si>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</si>
  <si>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</si>
  <si>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</si>
  <si>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</si>
  <si>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</si>
  <si>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</si>
  <si>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</si>
  <si>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</si>
  <si>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</si>
  <si>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</si>
  <si>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</si>
  <si>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</si>
  <si>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</si>
  <si>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</si>
  <si>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</si>
  <si>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</si>
  <si>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</si>
  <si>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</si>
  <si>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</si>
  <si>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</si>
  <si>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</si>
  <si>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</si>
  <si>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</si>
  <si>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</si>
  <si>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</si>
  <si>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</si>
  <si>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</si>
  <si>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</si>
  <si>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</si>
  <si>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</si>
  <si>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</si>
  <si>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</si>
  <si>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</si>
  <si>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</si>
  <si>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</si>
  <si>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</si>
  <si>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</si>
  <si>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</si>
  <si>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</si>
  <si>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</si>
  <si>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</si>
  <si>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</si>
  <si>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</si>
  <si>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</si>
  <si>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</si>
  <si>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</si>
  <si>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</si>
  <si>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</si>
  <si>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</si>
  <si>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</si>
  <si>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</si>
  <si>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</si>
  <si>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</si>
  <si>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</si>
  <si>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</si>
  <si>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</si>
  <si>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</si>
  <si>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</si>
  <si>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</si>
  <si>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</si>
  <si>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</si>
  <si>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</si>
  <si>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</si>
  <si>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</si>
  <si>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</si>
  <si>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</si>
  <si>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</si>
  <si>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</si>
  <si>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</si>
  <si>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</si>
  <si>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</si>
  <si>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</si>
  <si>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</si>
  <si>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</si>
  <si>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</si>
  <si>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</si>
  <si>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</si>
  <si>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</si>
  <si>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</si>
  <si>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</si>
  <si>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</si>
  <si>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</si>
  <si>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</si>
  <si>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</si>
  <si>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</si>
  <si>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</si>
  <si>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</si>
  <si>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</si>
  <si>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</si>
  <si>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</si>
  <si>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</si>
  <si>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</si>
  <si>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</si>
  <si>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</si>
  <si>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</si>
  <si>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</si>
  <si>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</si>
  <si>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</si>
  <si>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</si>
  <si>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</si>
  <si>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</si>
  <si>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</si>
  <si>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</si>
  <si>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</si>
  <si>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</si>
  <si>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</si>
  <si>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</si>
  <si>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</si>
  <si>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</si>
  <si>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</si>
  <si>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</si>
  <si>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</si>
  <si>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</si>
  <si>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</si>
  <si>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</si>
  <si>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</si>
  <si>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</si>
  <si>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</si>
  <si>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</si>
  <si>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</si>
  <si>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</si>
  <si>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</si>
  <si>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</si>
  <si>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</si>
  <si>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</si>
  <si>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</si>
  <si>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</si>
  <si>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</si>
  <si>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</si>
  <si>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</si>
  <si>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</si>
  <si>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</si>
  <si>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</si>
  <si>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</si>
  <si>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</si>
  <si>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</si>
  <si>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</si>
  <si>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</si>
  <si>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</si>
  <si>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</si>
  <si>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</si>
  <si>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</si>
  <si>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</si>
  <si>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</si>
  <si>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</si>
  <si>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</si>
  <si>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</si>
  <si>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</si>
  <si>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</si>
  <si>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</si>
  <si>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</si>
  <si>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</si>
  <si>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</si>
  <si>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</si>
  <si>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</si>
  <si>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</si>
  <si>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</si>
  <si>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</si>
  <si>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</si>
  <si>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</si>
  <si>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</si>
  <si>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</si>
  <si>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</si>
  <si>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</si>
  <si>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</si>
  <si>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</si>
  <si>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</si>
  <si>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</si>
  <si>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</si>
  <si>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</si>
  <si>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</si>
  <si>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</si>
  <si>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</si>
  <si>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</si>
  <si>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</si>
  <si>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</si>
  <si>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</si>
  <si>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</si>
  <si>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</si>
  <si>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</si>
  <si>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</si>
  <si>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</si>
  <si>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</si>
  <si>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</si>
  <si>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</si>
  <si>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</si>
  <si>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</si>
  <si>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</si>
  <si>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</si>
  <si>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</si>
  <si>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</si>
  <si>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</si>
  <si>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</si>
  <si>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</si>
  <si>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</si>
  <si>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</si>
  <si>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</si>
  <si>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</si>
  <si>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</si>
  <si>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</si>
  <si>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</si>
  <si>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</si>
  <si>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</si>
  <si>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</si>
  <si>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</si>
  <si>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</si>
  <si>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</si>
  <si>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</si>
  <si>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</si>
  <si>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</si>
  <si>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</si>
  <si>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</si>
  <si>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</si>
  <si>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</si>
  <si>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</si>
  <si>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</si>
  <si>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</si>
  <si>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</si>
  <si>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</si>
  <si>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</si>
  <si>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</si>
  <si>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</si>
  <si>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</si>
  <si>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</si>
  <si>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</si>
  <si>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</si>
  <si>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</si>
  <si>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</si>
  <si>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</si>
  <si>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</si>
  <si>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</si>
  <si>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</si>
  <si>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</si>
  <si>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</si>
  <si>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</si>
  <si>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</si>
  <si>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</si>
  <si>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</si>
  <si>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</si>
  <si>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</si>
  <si>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</si>
  <si>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</si>
  <si>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</si>
  <si>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</si>
  <si>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</si>
  <si>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</si>
  <si>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</si>
  <si>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</si>
  <si>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</si>
  <si>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</si>
  <si>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</si>
  <si>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</si>
  <si>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</si>
  <si>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</si>
  <si>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</si>
  <si>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</si>
  <si>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</si>
  <si>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</si>
  <si>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</si>
  <si>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</si>
  <si>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</si>
  <si>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</si>
  <si>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</si>
  <si>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</si>
  <si>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</si>
  <si>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</si>
  <si>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</si>
  <si>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</si>
  <si>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</si>
  <si>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</si>
  <si>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</si>
  <si>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</si>
  <si>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</si>
  <si>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</si>
  <si>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</si>
  <si>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</si>
  <si>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</si>
  <si>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</si>
  <si>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</si>
  <si>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</si>
  <si>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</si>
  <si>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</si>
  <si>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</si>
  <si>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</si>
  <si>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</si>
  <si>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</si>
  <si>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</si>
  <si>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</si>
  <si>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</si>
  <si>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</si>
  <si>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</si>
  <si>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</si>
  <si>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</si>
  <si>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</si>
  <si>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</si>
  <si>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</si>
  <si>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</si>
  <si>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</si>
  <si>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</si>
  <si>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</si>
  <si>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</si>
  <si>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</si>
  <si>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</si>
  <si>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</si>
  <si>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</si>
  <si>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</si>
  <si>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</si>
  <si>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</si>
  <si>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</si>
  <si>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</si>
  <si>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</si>
  <si>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</si>
  <si>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</si>
  <si>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</si>
  <si>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</si>
  <si>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</si>
  <si>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</si>
  <si>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</si>
  <si>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</si>
  <si>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</si>
  <si>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</si>
  <si>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</si>
  <si>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</si>
  <si>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</si>
  <si>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</si>
  <si>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</si>
  <si>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</si>
  <si>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</si>
  <si>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</si>
  <si>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</si>
  <si>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</si>
  <si>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</si>
  <si>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</si>
  <si>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</si>
  <si>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</si>
  <si>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</si>
  <si>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</si>
  <si>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</si>
  <si>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</si>
  <si>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</si>
  <si>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</si>
  <si>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</si>
  <si>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</si>
  <si>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</si>
  <si>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</si>
  <si>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</si>
  <si>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</si>
  <si>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</si>
  <si>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</si>
  <si>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</si>
  <si>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</si>
  <si>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</si>
  <si>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</si>
  <si>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</si>
  <si>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</si>
  <si>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</si>
  <si>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</si>
  <si>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</si>
  <si>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</si>
  <si>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</si>
  <si>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</si>
  <si>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</si>
  <si>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</si>
  <si>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</si>
  <si>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</si>
  <si>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</si>
  <si>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</si>
  <si>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</si>
  <si>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</si>
  <si>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</si>
  <si>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</si>
  <si>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</si>
  <si>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</si>
  <si>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</si>
  <si>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</si>
  <si>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</si>
  <si>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</si>
  <si>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</si>
  <si>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</si>
  <si>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</si>
  <si>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</si>
  <si>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</si>
  <si>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</si>
  <si>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</si>
  <si>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</si>
  <si>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</si>
  <si>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</si>
  <si>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</si>
  <si>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</si>
  <si>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</si>
  <si>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</si>
  <si>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</si>
  <si>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</si>
  <si>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</si>
  <si>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</si>
  <si>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</si>
  <si>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</si>
  <si>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</si>
  <si>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</si>
  <si>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</si>
  <si>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</si>
  <si>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</si>
  <si>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</si>
  <si>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</si>
  <si>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</si>
  <si>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</si>
  <si>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</si>
  <si>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</si>
  <si>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</si>
  <si>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</si>
  <si>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</si>
  <si>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</si>
  <si>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</si>
  <si>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</si>
  <si>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</si>
  <si>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</si>
  <si>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</si>
  <si>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</si>
  <si>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</si>
  <si>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</si>
  <si>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</si>
  <si>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</si>
  <si>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</si>
  <si>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</si>
  <si>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</si>
  <si>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</si>
  <si>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</si>
  <si>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</si>
  <si>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</si>
  <si>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</si>
  <si>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</si>
  <si>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</si>
  <si>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</si>
  <si>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</si>
  <si>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</si>
  <si>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</si>
  <si>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</si>
  <si>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</si>
  <si>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</si>
  <si>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</si>
  <si>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</si>
  <si>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</si>
  <si>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</si>
  <si>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</si>
  <si>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</si>
  <si>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</si>
  <si>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</si>
  <si>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</si>
  <si>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</si>
  <si>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</si>
  <si>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</si>
  <si>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</si>
  <si>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</si>
  <si>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</si>
  <si>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</si>
  <si>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</si>
  <si>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</si>
  <si>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</si>
  <si>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</si>
  <si>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</si>
  <si>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</si>
  <si>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</si>
  <si>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</si>
  <si>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</si>
  <si>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</si>
  <si>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</si>
  <si>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</si>
  <si>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</si>
  <si>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</si>
  <si>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</si>
  <si>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</si>
  <si>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</si>
  <si>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</si>
  <si>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</si>
  <si>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</si>
  <si>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</si>
  <si>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</si>
  <si>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</si>
  <si>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</si>
  <si>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</si>
  <si>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</si>
  <si>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</si>
  <si>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</si>
  <si>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</si>
  <si>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</si>
  <si>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</si>
  <si>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</si>
  <si>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</si>
  <si>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</si>
  <si>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</si>
  <si>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</si>
  <si>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</si>
  <si>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</si>
  <si>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</si>
  <si>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</si>
  <si>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</si>
  <si>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</si>
  <si>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</si>
  <si>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</si>
  <si>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</si>
  <si>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</si>
  <si>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</si>
  <si>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</si>
  <si>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</si>
  <si>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</si>
  <si>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</si>
  <si>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</si>
  <si>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</si>
  <si>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</si>
  <si>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</si>
  <si>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</si>
  <si>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</si>
  <si>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</si>
  <si>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</si>
  <si>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</si>
  <si>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</si>
  <si>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</si>
  <si>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</si>
  <si>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</si>
  <si>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</si>
  <si>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</si>
  <si>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</si>
  <si>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</si>
  <si>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</si>
  <si>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</si>
  <si>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</si>
  <si>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</si>
  <si>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</si>
  <si>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</si>
  <si>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</si>
  <si>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</si>
  <si>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</si>
  <si>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</si>
  <si>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</si>
  <si>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</si>
  <si>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</si>
  <si>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</si>
  <si>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</si>
  <si>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</si>
  <si>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</si>
  <si>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</si>
  <si>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</si>
  <si>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</si>
  <si>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</si>
  <si>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</si>
  <si>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</si>
  <si>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</si>
  <si>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</si>
  <si>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</si>
  <si>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</si>
  <si>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</si>
  <si>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</si>
  <si>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</si>
  <si>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</si>
  <si>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</si>
  <si>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</si>
  <si>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</si>
  <si>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</si>
  <si>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</si>
  <si>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</si>
  <si>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</si>
  <si>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</si>
  <si>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</si>
  <si>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</si>
  <si>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</si>
  <si>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</si>
  <si>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</si>
  <si>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</si>
  <si>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</si>
  <si>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</si>
  <si>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</si>
  <si>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</si>
  <si>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</si>
  <si>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</si>
  <si>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</si>
  <si>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</si>
  <si>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</si>
  <si>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</si>
  <si>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</si>
  <si>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</si>
  <si>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</si>
  <si>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</si>
  <si>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</si>
  <si>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</si>
  <si>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</si>
  <si>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</si>
  <si>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</si>
  <si>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</si>
  <si>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</si>
  <si>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</si>
  <si>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</si>
  <si>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</si>
  <si>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</si>
  <si>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</si>
  <si>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</si>
  <si>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</si>
  <si>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</si>
  <si>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</si>
  <si>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</si>
  <si>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</si>
  <si>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</si>
  <si>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</si>
  <si>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</si>
  <si>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</si>
  <si>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</si>
  <si>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</si>
  <si>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</si>
  <si>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</si>
  <si>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</si>
  <si>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</si>
  <si>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</si>
  <si>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</si>
  <si>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</si>
  <si>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</si>
  <si>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</si>
  <si>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</si>
  <si>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</si>
  <si>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</si>
  <si>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</si>
  <si>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</si>
  <si>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</si>
  <si>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</si>
  <si>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</si>
  <si>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</si>
  <si>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</si>
  <si>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</si>
  <si>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</si>
  <si>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</si>
  <si>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</si>
  <si>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</si>
  <si>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</si>
  <si>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</si>
  <si>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</si>
  <si>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</si>
  <si>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</si>
  <si>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</si>
  <si>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</si>
  <si>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</si>
  <si>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</si>
  <si>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</si>
  <si>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</si>
  <si>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</si>
  <si>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</si>
  <si>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</si>
  <si>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</si>
  <si>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</si>
  <si>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</si>
  <si>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</si>
  <si>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</si>
  <si>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</si>
  <si>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</si>
  <si>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</si>
  <si>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</si>
  <si>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</si>
  <si>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</si>
  <si>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</si>
  <si>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</si>
  <si>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</si>
  <si>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</si>
  <si>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</si>
  <si>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</si>
  <si>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</si>
  <si>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</si>
  <si>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</si>
  <si>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</si>
  <si>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</si>
  <si>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</si>
  <si>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</si>
  <si>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</si>
  <si>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</si>
  <si>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</si>
  <si>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</si>
  <si>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</si>
  <si>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</si>
  <si>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</si>
  <si>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</si>
  <si>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</si>
  <si>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</si>
  <si>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</si>
  <si>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</si>
  <si>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</si>
  <si>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</si>
  <si>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</si>
  <si>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</si>
  <si>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</si>
  <si>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</si>
  <si>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</si>
  <si>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</si>
  <si>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</si>
  <si>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</si>
  <si>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</si>
  <si>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</si>
  <si>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</si>
  <si>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</si>
  <si>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</si>
  <si>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</si>
  <si>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</si>
  <si>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</si>
  <si>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</si>
  <si>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</si>
  <si>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</si>
  <si>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</si>
  <si>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</si>
  <si>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</si>
  <si>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</si>
  <si>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</si>
  <si>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</si>
  <si>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</si>
  <si>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</si>
  <si>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</si>
  <si>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</si>
  <si>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</si>
  <si>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</si>
  <si>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</si>
  <si>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</si>
  <si>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</si>
  <si>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</si>
  <si>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</si>
  <si>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</si>
  <si>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</si>
  <si>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</si>
  <si>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</si>
  <si>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</si>
  <si>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</si>
  <si>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</si>
  <si>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</si>
  <si>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</si>
  <si>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</si>
  <si>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</si>
  <si>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</si>
  <si>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</si>
  <si>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</si>
  <si>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</si>
  <si>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</si>
  <si>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</si>
  <si>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</si>
  <si>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</si>
  <si>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</si>
  <si>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</si>
  <si>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</si>
  <si>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</si>
  <si>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</si>
  <si>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</si>
  <si>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</si>
  <si>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</si>
  <si>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</si>
  <si>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</si>
  <si>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</si>
  <si>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</si>
  <si>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</si>
  <si>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</si>
  <si>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</si>
  <si>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</si>
  <si>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</si>
  <si>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</si>
  <si>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</si>
  <si>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</si>
  <si>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</si>
  <si>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</si>
  <si>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</si>
  <si>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</si>
  <si>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</si>
  <si>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</si>
  <si>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</si>
  <si>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</si>
  <si>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</si>
  <si>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</si>
  <si>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</si>
  <si>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</si>
  <si>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</si>
  <si>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</si>
  <si>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</si>
  <si>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</si>
  <si>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</si>
  <si>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</si>
  <si>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</si>
  <si>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</si>
  <si>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</si>
  <si>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</si>
  <si>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</si>
  <si>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</si>
  <si>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</si>
  <si>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</si>
  <si>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</si>
  <si>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</si>
  <si>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</si>
  <si>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</si>
  <si>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</si>
  <si>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</si>
  <si>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</si>
  <si>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</si>
  <si>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</si>
  <si>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</si>
  <si>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</si>
  <si>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</si>
  <si>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</si>
  <si>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</si>
  <si>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</si>
  <si>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</si>
  <si>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</si>
  <si>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</si>
  <si>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</si>
  <si>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</si>
  <si>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</si>
  <si>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</si>
  <si>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</si>
  <si>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</si>
  <si>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</si>
  <si>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</si>
  <si>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</si>
  <si>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</si>
  <si>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</si>
  <si>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</si>
  <si>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</si>
  <si>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</si>
  <si>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</si>
  <si>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</si>
  <si>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</si>
  <si>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</si>
  <si>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</si>
  <si>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</si>
  <si>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</si>
  <si>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</si>
  <si>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</si>
  <si>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</si>
  <si>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</si>
  <si>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</si>
  <si>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</si>
  <si>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</si>
  <si>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</si>
  <si>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</si>
  <si>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</si>
  <si>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</si>
  <si>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</si>
  <si>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</si>
  <si>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</si>
  <si>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</si>
  <si>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</si>
  <si>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</si>
  <si>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</si>
  <si>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</si>
  <si>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</si>
  <si>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</si>
  <si>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</si>
  <si>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</si>
  <si>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</si>
  <si>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</si>
  <si>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</si>
  <si>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</si>
  <si>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</si>
  <si>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</si>
  <si>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</si>
  <si>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</si>
  <si>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</si>
  <si>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</si>
  <si>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</si>
  <si>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</si>
  <si>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</si>
  <si>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</si>
  <si>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</si>
  <si>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</si>
  <si>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</si>
  <si>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</si>
  <si>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</si>
  <si>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</si>
  <si>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</si>
  <si>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</si>
  <si>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</si>
  <si>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</si>
  <si>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</si>
  <si>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</si>
  <si>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</si>
  <si>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</si>
  <si>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</si>
  <si>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</si>
  <si>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</si>
  <si>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</si>
  <si>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</si>
  <si>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</si>
  <si>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</si>
  <si>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</si>
  <si>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</si>
  <si>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</si>
  <si>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</si>
  <si>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</si>
  <si>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</si>
  <si>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</si>
  <si>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</si>
  <si>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</si>
  <si>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</si>
  <si>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</si>
  <si>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</si>
  <si>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</si>
  <si>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</si>
  <si>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</si>
  <si>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</si>
  <si>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</si>
  <si>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</si>
  <si>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</si>
  <si>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</si>
  <si>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</si>
  <si>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</si>
  <si>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</si>
  <si>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</si>
  <si>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</si>
  <si>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</si>
  <si>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</si>
  <si>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</si>
  <si>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</si>
  <si>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</si>
  <si>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</si>
  <si>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</si>
  <si>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</si>
  <si>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</si>
  <si>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</si>
  <si>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</si>
  <si>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</si>
  <si>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</si>
  <si>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</si>
  <si>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</si>
  <si>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</si>
  <si>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</si>
  <si>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</si>
  <si>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</si>
  <si>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</si>
  <si>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</si>
  <si>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</si>
  <si>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</si>
  <si>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</si>
  <si>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</si>
  <si>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</si>
  <si>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</si>
  <si>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</si>
  <si>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</si>
  <si>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</si>
  <si>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</si>
  <si>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</si>
  <si>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</si>
  <si>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</si>
  <si>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</si>
  <si>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</si>
  <si>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</si>
  <si>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</si>
  <si>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</si>
  <si>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</si>
  <si>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</si>
  <si>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</si>
  <si>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</si>
  <si>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</si>
  <si>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</si>
  <si>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</si>
  <si>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</si>
  <si>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</si>
  <si>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</si>
  <si>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</si>
  <si>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</si>
  <si>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</si>
  <si>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</si>
  <si>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</si>
  <si>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</si>
  <si>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</si>
  <si>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</si>
  <si>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</si>
  <si>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</si>
  <si>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</si>
  <si>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</si>
  <si>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</si>
  <si>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</si>
  <si>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</si>
  <si>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</si>
  <si>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</si>
  <si>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</si>
  <si>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</si>
  <si>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</si>
  <si>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</si>
  <si>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</si>
  <si>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</si>
  <si>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</si>
  <si>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</si>
  <si>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</si>
  <si>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</si>
  <si>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</si>
  <si>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</si>
  <si>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</si>
  <si>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</si>
  <si>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</si>
  <si>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</si>
  <si>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</si>
  <si>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</si>
  <si>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</si>
  <si>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</si>
  <si>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</si>
  <si>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</si>
  <si>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</si>
  <si>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</si>
  <si>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</si>
  <si>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</si>
  <si>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</si>
  <si>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</si>
  <si>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</si>
  <si>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</si>
  <si>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</si>
  <si>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</si>
  <si>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</si>
  <si>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</si>
  <si>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</si>
  <si>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</si>
  <si>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</si>
  <si>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</si>
  <si>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</si>
  <si>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</si>
  <si>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</si>
  <si>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</si>
  <si>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</si>
  <si>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</si>
  <si>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</si>
  <si>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</si>
  <si>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</si>
  <si>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</si>
  <si>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</si>
  <si>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</si>
  <si>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</si>
  <si>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</si>
  <si>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</si>
  <si>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</si>
  <si>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</si>
  <si>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</si>
  <si>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</si>
  <si>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</si>
  <si>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</si>
  <si>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</si>
  <si>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</si>
  <si>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</si>
  <si>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</si>
  <si>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</si>
  <si>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</si>
  <si>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</si>
  <si>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</si>
  <si>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</si>
  <si>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</si>
  <si>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</si>
  <si>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</si>
  <si>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</si>
  <si>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</si>
  <si>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</si>
  <si>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</si>
  <si>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</si>
  <si>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</si>
  <si>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</si>
  <si>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</si>
  <si>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</si>
  <si>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</si>
  <si>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</si>
  <si>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</si>
  <si>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</si>
  <si>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</si>
  <si>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</si>
  <si>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</si>
  <si>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</si>
  <si>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</si>
  <si>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</si>
  <si>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</si>
  <si>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</si>
  <si>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</si>
  <si>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</si>
  <si>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</si>
  <si>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</si>
  <si>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</si>
  <si>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</si>
  <si>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</si>
  <si>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</si>
  <si>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</si>
  <si>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</si>
  <si>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</si>
  <si>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</si>
  <si>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</si>
  <si>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</si>
  <si>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</si>
  <si>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</si>
  <si>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</si>
  <si>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</si>
  <si>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</si>
  <si>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</si>
  <si>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</si>
  <si>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</si>
  <si>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</si>
  <si>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</si>
  <si>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</si>
  <si>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</si>
  <si>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</si>
  <si>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</si>
  <si>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</si>
  <si>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</si>
  <si>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</si>
  <si>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</si>
  <si>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</si>
  <si>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</si>
  <si>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</si>
  <si>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</si>
  <si>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</si>
  <si>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</si>
  <si>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</si>
  <si>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</si>
  <si>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</si>
  <si>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</si>
  <si>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</si>
  <si>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</si>
  <si>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</si>
  <si>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</si>
  <si>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</si>
  <si>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</si>
  <si>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</si>
  <si>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</si>
  <si>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</si>
  <si>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</si>
  <si>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</si>
  <si>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</si>
  <si>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</si>
  <si>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</si>
  <si>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</si>
  <si>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</si>
  <si>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</si>
  <si>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</si>
  <si>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</si>
  <si>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</si>
  <si>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</si>
  <si>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</si>
  <si>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</si>
  <si>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</si>
  <si>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</si>
  <si>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</si>
  <si>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</si>
  <si>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</si>
  <si>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</si>
  <si>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</si>
  <si>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</si>
  <si>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</si>
  <si>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</si>
  <si>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</si>
  <si>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</si>
  <si>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</si>
  <si>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</si>
  <si>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</si>
  <si>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</si>
  <si>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</si>
  <si>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</si>
  <si>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</si>
  <si>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</si>
  <si>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</si>
  <si>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</si>
  <si>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</si>
  <si>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</si>
  <si>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</si>
  <si>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</si>
  <si>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</si>
  <si>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</si>
  <si>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</si>
  <si>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</si>
  <si>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</si>
  <si>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</si>
  <si>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</si>
  <si>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</si>
  <si>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</si>
  <si>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</si>
  <si>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</si>
  <si>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</si>
  <si>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</si>
  <si>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</si>
  <si>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</si>
  <si>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</si>
  <si>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</si>
  <si>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</si>
  <si>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</si>
  <si>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</si>
  <si>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</si>
  <si>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</si>
  <si>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</si>
  <si>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</si>
  <si>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</si>
  <si>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</si>
  <si>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</si>
  <si>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</si>
  <si>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</si>
  <si>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</si>
  <si>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</si>
  <si>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</si>
  <si>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</si>
  <si>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</si>
  <si>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</si>
  <si>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</si>
  <si>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</si>
  <si>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</si>
  <si>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</si>
  <si>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</si>
  <si>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</si>
  <si>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</si>
  <si>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</si>
  <si>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</si>
  <si>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</si>
  <si>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</si>
  <si>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</si>
  <si>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</si>
  <si>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</si>
  <si>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</si>
  <si>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</si>
  <si>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</si>
  <si>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</si>
  <si>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</si>
  <si>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</si>
  <si>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</si>
  <si>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</si>
  <si>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</si>
  <si>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</si>
  <si>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</si>
  <si>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</si>
  <si>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</si>
  <si>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</si>
  <si>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</si>
  <si>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</si>
  <si>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</si>
  <si>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</si>
  <si>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</si>
  <si>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</si>
  <si>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</si>
  <si>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</si>
  <si>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</si>
  <si>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</si>
  <si>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</si>
  <si>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</si>
  <si>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</si>
  <si>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</si>
  <si>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</si>
  <si>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</si>
  <si>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</si>
  <si>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</si>
  <si>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</si>
  <si>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</si>
  <si>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</si>
  <si>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</si>
  <si>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</si>
  <si>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</si>
  <si>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</si>
  <si>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</si>
  <si>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</si>
  <si>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</si>
  <si>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</si>
  <si>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</si>
  <si>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</si>
  <si>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</si>
  <si>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</si>
  <si>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</si>
  <si>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</si>
  <si>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</si>
  <si>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</si>
  <si>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</si>
  <si>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</si>
  <si>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</si>
  <si>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</si>
  <si>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</si>
  <si>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</si>
  <si>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</si>
  <si>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</si>
  <si>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</si>
  <si>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</si>
  <si>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</si>
  <si>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</si>
  <si>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</si>
  <si>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</si>
  <si>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</si>
  <si>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</si>
  <si>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</si>
  <si>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</si>
  <si>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</si>
  <si>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</si>
  <si>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</si>
  <si>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</si>
  <si>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</si>
  <si>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</si>
  <si>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</si>
  <si>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</si>
  <si>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</si>
  <si>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</si>
  <si>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</si>
  <si>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</si>
  <si>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</si>
  <si>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</si>
  <si>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</si>
  <si>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</si>
  <si>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</si>
  <si>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</si>
  <si>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</si>
  <si>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</si>
  <si>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</si>
  <si>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</si>
  <si>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</si>
  <si>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</si>
  <si>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</si>
  <si>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</si>
  <si>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</si>
  <si>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</si>
  <si>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</si>
  <si>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</si>
  <si>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</si>
  <si>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</si>
  <si>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</si>
  <si>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</si>
  <si>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</si>
  <si>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</si>
  <si>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</si>
  <si>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</si>
  <si>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</si>
  <si>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</si>
  <si>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</si>
  <si>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</si>
  <si>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</si>
  <si>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</si>
  <si>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</si>
  <si>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</si>
  <si>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</si>
  <si>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</si>
  <si>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</si>
  <si>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</si>
  <si>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</si>
  <si>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</si>
  <si>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</si>
  <si>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</si>
  <si>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</si>
  <si>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</si>
  <si>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</si>
  <si>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</si>
  <si>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</si>
  <si>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</si>
  <si>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</si>
  <si>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</si>
  <si>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</si>
  <si>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</si>
  <si>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</si>
  <si>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</si>
  <si>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</si>
  <si>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</si>
  <si>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</si>
  <si>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</si>
  <si>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</si>
  <si>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</si>
  <si>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</si>
  <si>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</si>
  <si>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</si>
  <si>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</si>
  <si>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</si>
  <si>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</si>
  <si>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</si>
  <si>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</si>
  <si>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</si>
  <si>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</si>
  <si>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</si>
  <si>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</si>
  <si>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</si>
  <si>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</si>
  <si>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</si>
  <si>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</si>
  <si>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</si>
  <si>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</si>
  <si>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</si>
  <si>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</si>
  <si>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</si>
  <si>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</si>
  <si>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</si>
  <si>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</si>
  <si>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</si>
  <si>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</si>
  <si>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</si>
  <si>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</si>
  <si>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</si>
  <si>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</si>
  <si>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</si>
  <si>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</si>
  <si>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</si>
  <si>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</si>
  <si>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</si>
  <si>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</si>
  <si>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</si>
  <si>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</si>
  <si>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</si>
  <si>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</si>
  <si>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</si>
  <si>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</si>
  <si>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</si>
  <si>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</si>
  <si>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</si>
  <si>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</si>
  <si>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</si>
  <si>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</si>
  <si>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</si>
  <si>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</si>
  <si>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</si>
  <si>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</si>
  <si>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</si>
  <si>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</si>
  <si>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</si>
  <si>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</si>
  <si>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</si>
  <si>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</si>
  <si>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</si>
  <si>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</si>
  <si>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</si>
  <si>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</si>
  <si>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</si>
  <si>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</si>
  <si>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</si>
  <si>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</si>
  <si>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</si>
  <si>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</si>
  <si>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</si>
  <si>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</si>
  <si>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</si>
  <si>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</si>
  <si>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</si>
  <si>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</si>
  <si>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</si>
  <si>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</si>
  <si>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</si>
  <si>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</si>
  <si>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</si>
  <si>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</si>
  <si>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</si>
  <si>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</si>
  <si>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</si>
  <si>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</si>
  <si>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</si>
  <si>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</si>
  <si>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</si>
  <si>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</si>
  <si>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</si>
  <si>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</si>
  <si>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</si>
  <si>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</si>
  <si>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</si>
  <si>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</si>
  <si>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</si>
  <si>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</si>
  <si>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</si>
  <si>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</si>
  <si>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</si>
  <si>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</si>
  <si>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</si>
  <si>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</si>
  <si>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</si>
  <si>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</si>
  <si>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</si>
  <si>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</si>
  <si>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</si>
  <si>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</si>
  <si>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</si>
  <si>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</si>
  <si>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</si>
  <si>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</si>
  <si>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</si>
  <si>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</si>
  <si>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</si>
  <si>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</si>
  <si>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</si>
  <si>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</si>
  <si>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</si>
  <si>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</si>
  <si>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</si>
  <si>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</si>
  <si>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</si>
  <si>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</si>
  <si>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</si>
  <si>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</si>
  <si>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</si>
  <si>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</si>
  <si>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</si>
  <si>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</si>
  <si>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</si>
  <si>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</si>
  <si>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</si>
  <si>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</si>
  <si>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</si>
  <si>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</si>
  <si>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</si>
  <si>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</si>
  <si>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</si>
  <si>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</si>
  <si>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</si>
  <si>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</si>
  <si>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</si>
  <si>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</si>
  <si>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</si>
  <si>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</si>
  <si>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</si>
  <si>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</si>
  <si>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</si>
  <si>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</si>
  <si>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</si>
  <si>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</si>
  <si>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</si>
  <si>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</si>
  <si>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</si>
  <si>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</si>
  <si>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</si>
  <si>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</si>
  <si>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</si>
  <si>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</si>
  <si>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</si>
  <si>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</si>
  <si>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</si>
  <si>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</si>
  <si>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</si>
  <si>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</si>
  <si>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</si>
  <si>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</si>
  <si>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</si>
  <si>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</si>
  <si>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</si>
  <si>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</si>
  <si>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</si>
  <si>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</si>
  <si>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</si>
  <si>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</si>
  <si>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</si>
  <si>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</si>
  <si>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</si>
  <si>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</si>
  <si>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</si>
  <si>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</si>
  <si>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</si>
  <si>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</si>
  <si>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</si>
  <si>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</si>
  <si>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</si>
  <si>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</si>
  <si>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</si>
  <si>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</si>
  <si>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</si>
  <si>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</si>
  <si>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</si>
  <si>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</si>
  <si>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</si>
  <si>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</si>
  <si>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</si>
  <si>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</si>
  <si>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</si>
  <si>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</si>
  <si>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</si>
  <si>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</si>
  <si>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</si>
  <si>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</si>
  <si>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</si>
  <si>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</si>
  <si>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</si>
  <si>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</si>
  <si>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</si>
  <si>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</si>
  <si>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</si>
  <si>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</si>
  <si>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</si>
  <si>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</si>
  <si>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</si>
  <si>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</si>
  <si>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</si>
  <si>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</si>
  <si>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</si>
  <si>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</si>
  <si>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</si>
  <si>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</si>
  <si>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</si>
  <si>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</si>
  <si>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</si>
  <si>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</si>
  <si>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</si>
  <si>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</si>
  <si>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</si>
  <si>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</si>
  <si>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</si>
  <si>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</si>
  <si>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</si>
  <si>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</si>
  <si>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</si>
  <si>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</si>
  <si>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</si>
  <si>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</si>
  <si>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</si>
  <si>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</si>
  <si>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</si>
  <si>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</si>
  <si>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</si>
  <si>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</si>
  <si>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</si>
  <si>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</si>
  <si>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</si>
  <si>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</si>
  <si>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</si>
  <si>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</si>
  <si>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</si>
  <si>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</si>
  <si>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</si>
  <si>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</si>
  <si>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</si>
  <si>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</si>
  <si>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</si>
  <si>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</si>
  <si>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</si>
  <si>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</si>
  <si>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</si>
  <si>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</si>
  <si>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</si>
  <si>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</si>
  <si>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</si>
  <si>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</si>
  <si>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</si>
  <si>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</si>
  <si>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</si>
  <si>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</si>
  <si>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</si>
  <si>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</si>
  <si>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</si>
  <si>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</si>
  <si>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</si>
  <si>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</si>
  <si>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</si>
  <si>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</si>
  <si>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</si>
  <si>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</si>
  <si>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</si>
  <si>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</si>
  <si>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</si>
  <si>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</si>
  <si>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</si>
  <si>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</si>
  <si>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</si>
  <si>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</si>
  <si>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</si>
  <si>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</si>
  <si>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</si>
  <si>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</si>
  <si>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</si>
  <si>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</si>
  <si>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</si>
  <si>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</si>
  <si>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</si>
  <si>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</si>
  <si>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</si>
  <si>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</si>
  <si>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</si>
  <si>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</si>
  <si>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</si>
  <si>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</si>
  <si>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</si>
  <si>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</si>
  <si>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</si>
  <si>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</si>
  <si>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</si>
  <si>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</si>
  <si>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</si>
  <si>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</si>
  <si>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</si>
  <si>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</si>
  <si>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</si>
  <si>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</si>
  <si>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</si>
  <si>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</si>
  <si>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</si>
  <si>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</si>
  <si>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</si>
  <si>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</si>
  <si>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</si>
  <si>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</si>
  <si>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</si>
  <si>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</si>
  <si>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</si>
  <si>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</si>
  <si>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</si>
  <si>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</si>
  <si>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</si>
  <si>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</si>
  <si>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</si>
  <si>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</si>
  <si>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</si>
  <si>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</si>
  <si>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</si>
  <si>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</si>
  <si>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</si>
  <si>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</si>
  <si>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</si>
  <si>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</si>
  <si>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</si>
  <si>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</si>
  <si>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</si>
  <si>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</si>
  <si>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</si>
  <si>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</si>
  <si>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</si>
  <si>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</si>
  <si>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</si>
  <si>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</si>
  <si>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</si>
  <si>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</si>
  <si>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</si>
  <si>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</si>
  <si>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</si>
  <si>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</si>
  <si>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</si>
  <si>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</si>
  <si>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</si>
  <si>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</si>
  <si>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</si>
  <si>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</si>
  <si>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</si>
  <si>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</si>
  <si>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</si>
  <si>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</si>
  <si>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</si>
  <si>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</si>
  <si>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</si>
  <si>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</si>
  <si>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</si>
  <si>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</si>
  <si>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</si>
  <si>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</si>
  <si>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</si>
  <si>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</si>
  <si>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</si>
  <si>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</si>
  <si>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</si>
  <si>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</si>
  <si>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</si>
  <si>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</si>
  <si>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</si>
  <si>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</si>
  <si>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</si>
  <si>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</si>
  <si>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</si>
  <si>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</si>
  <si>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</si>
  <si>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</si>
  <si>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</si>
  <si>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</si>
  <si>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</si>
  <si>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</si>
  <si>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</si>
  <si>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</si>
  <si>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</si>
  <si>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</si>
  <si>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</si>
  <si>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</si>
  <si>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</si>
  <si>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</si>
  <si>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</si>
  <si>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</si>
  <si>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</si>
  <si>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</si>
  <si>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</si>
  <si>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</si>
  <si>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</si>
  <si>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</si>
  <si>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</si>
  <si>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</si>
  <si>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</si>
  <si>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</si>
  <si>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</si>
  <si>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</si>
  <si>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</si>
  <si>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</si>
  <si>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</si>
  <si>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</si>
  <si>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</si>
  <si>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</si>
  <si>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</si>
  <si>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</si>
  <si>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</si>
  <si>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</si>
  <si>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</si>
  <si>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</si>
  <si>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</si>
  <si>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</si>
  <si>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</si>
  <si>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</si>
  <si>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</si>
  <si>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</si>
  <si>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</si>
  <si>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</si>
  <si>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</si>
  <si>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</si>
  <si>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</si>
  <si>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</si>
  <si>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</si>
  <si>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</si>
  <si>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</si>
  <si>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</si>
  <si>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</si>
  <si>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</si>
  <si>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</si>
  <si>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</si>
  <si>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</si>
  <si>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</si>
  <si>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</si>
  <si>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</si>
  <si>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</si>
  <si>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</si>
  <si>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</si>
  <si>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</si>
  <si>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</si>
  <si>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</si>
  <si>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</si>
  <si>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</si>
  <si>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</si>
  <si>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</si>
  <si>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</si>
  <si>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</si>
  <si>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</si>
  <si>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</si>
  <si>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</si>
  <si>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</si>
  <si>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</si>
  <si>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</si>
  <si>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</si>
  <si>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</si>
  <si>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</si>
  <si>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</si>
  <si>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</si>
  <si>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</si>
  <si>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</si>
  <si>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</si>
  <si>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</si>
  <si>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</si>
  <si>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</si>
  <si>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</si>
  <si>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</si>
  <si>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</si>
  <si>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</si>
  <si>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</si>
  <si>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</si>
  <si>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</si>
  <si>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</si>
  <si>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</si>
  <si>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</si>
  <si>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</si>
  <si>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</si>
  <si>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</si>
  <si>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</si>
  <si>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</si>
  <si>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</si>
  <si>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</si>
  <si>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</si>
  <si>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</si>
  <si>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</si>
  <si>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</si>
  <si>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</si>
  <si>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</si>
  <si>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</si>
  <si>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</si>
  <si>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</si>
  <si>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</si>
  <si>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</si>
  <si>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</si>
  <si>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</si>
  <si>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</si>
  <si>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</si>
  <si>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</si>
  <si>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</si>
  <si>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</si>
  <si>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</si>
  <si>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</si>
  <si>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</si>
  <si>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</si>
  <si>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</si>
  <si>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</si>
  <si>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</si>
  <si>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</si>
  <si>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</si>
  <si>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</si>
  <si>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</si>
  <si>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</si>
  <si>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</si>
  <si>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</si>
  <si>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</si>
  <si>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</si>
  <si>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</si>
  <si>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</si>
  <si>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</si>
  <si>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</si>
  <si>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</si>
  <si>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</si>
  <si>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</si>
  <si>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</si>
  <si>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</si>
  <si>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</si>
  <si>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</si>
  <si>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</si>
  <si>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</si>
  <si>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</si>
  <si>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</si>
  <si>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</si>
  <si>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</si>
  <si>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</si>
  <si>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</si>
  <si>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</si>
  <si>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</si>
  <si>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</si>
  <si>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</si>
  <si>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</si>
  <si>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</si>
  <si>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</si>
  <si>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</si>
  <si>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</si>
  <si>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</si>
  <si>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</si>
  <si>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</si>
  <si>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</si>
  <si>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</si>
  <si>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</si>
  <si>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</si>
  <si>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</si>
  <si>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</si>
  <si>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</si>
  <si>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</si>
  <si>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</si>
  <si>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</si>
  <si>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</si>
  <si>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</si>
  <si>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</si>
  <si>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</si>
  <si>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</si>
  <si>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</si>
  <si>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</si>
  <si>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</si>
  <si>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</si>
  <si>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</si>
  <si>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</si>
  <si>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</si>
  <si>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</si>
  <si>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</si>
  <si>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</si>
  <si>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</si>
  <si>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</si>
  <si>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</si>
  <si>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</si>
  <si>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</si>
  <si>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</si>
  <si>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</si>
  <si>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</si>
  <si>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</si>
  <si>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</si>
  <si>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</si>
  <si>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</si>
  <si>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</si>
  <si>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</si>
  <si>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</si>
  <si>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</si>
  <si>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</si>
  <si>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</si>
  <si>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</si>
  <si>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</si>
  <si>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</si>
  <si>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</si>
  <si>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</si>
  <si>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</si>
  <si>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</si>
  <si>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</si>
  <si>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</si>
  <si>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</si>
  <si>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</si>
  <si>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</si>
  <si>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</si>
  <si>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</si>
  <si>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</si>
  <si>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</si>
  <si>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</si>
  <si>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</si>
  <si>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</si>
  <si>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</si>
  <si>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</si>
  <si>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</si>
  <si>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</si>
  <si>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</si>
  <si>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</si>
  <si>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</si>
  <si>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</si>
  <si>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</si>
  <si>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</si>
  <si>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</si>
  <si>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</si>
  <si>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</si>
  <si>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</si>
  <si>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</si>
  <si>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</si>
  <si>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</si>
  <si>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</si>
  <si>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</si>
  <si>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</si>
  <si>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</si>
  <si>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</si>
  <si>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</si>
  <si>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</si>
  <si>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</si>
  <si>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</si>
  <si>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</si>
  <si>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</si>
  <si>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</si>
  <si>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</si>
  <si>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</si>
  <si>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</si>
  <si>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</si>
  <si>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</si>
  <si>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</si>
  <si>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</si>
  <si>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</si>
  <si>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</si>
  <si>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</si>
  <si>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</si>
  <si>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</si>
  <si>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</si>
  <si>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</si>
  <si>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</si>
  <si>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</si>
  <si>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</si>
  <si>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</si>
  <si>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</si>
  <si>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</si>
  <si>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</si>
  <si>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</si>
  <si>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</si>
  <si>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</si>
  <si>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</si>
  <si>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</si>
  <si>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</si>
  <si>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</si>
  <si>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</si>
  <si>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</si>
  <si>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</si>
  <si>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</si>
  <si>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</si>
  <si>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</si>
  <si>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</si>
  <si>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</si>
  <si>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</si>
  <si>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</si>
  <si>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</si>
  <si>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</si>
  <si>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</si>
  <si>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</si>
  <si>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</si>
  <si>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</si>
  <si>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</si>
  <si>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</si>
  <si>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</si>
  <si>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</si>
  <si>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</si>
  <si>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</si>
  <si>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</si>
  <si>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</si>
  <si>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</si>
  <si>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</si>
  <si>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</si>
  <si>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</si>
  <si>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</si>
  <si>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</si>
  <si>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</si>
  <si>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</si>
  <si>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</si>
  <si>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</si>
  <si>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</si>
  <si>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</si>
  <si>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</si>
  <si>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</si>
  <si>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</si>
  <si>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</si>
  <si>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</si>
  <si>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</si>
  <si>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</si>
  <si>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</si>
  <si>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</si>
  <si>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</si>
  <si>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</si>
  <si>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</si>
  <si>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</si>
  <si>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</si>
  <si>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</si>
  <si>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</si>
  <si>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</si>
  <si>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</si>
  <si>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</si>
  <si>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</si>
  <si>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</si>
  <si>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</si>
  <si>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</si>
  <si>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</si>
  <si>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</si>
  <si>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</si>
  <si>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</si>
  <si>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</si>
  <si>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</si>
  <si>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</si>
  <si>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</si>
  <si>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</si>
  <si>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</si>
  <si>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</si>
  <si>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</si>
  <si>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</si>
  <si>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</si>
  <si>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</si>
  <si>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</si>
  <si>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</si>
  <si>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</si>
  <si>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</si>
  <si>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</si>
  <si>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</si>
  <si>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</si>
  <si>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</si>
  <si>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</si>
  <si>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</si>
  <si>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</si>
  <si>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</si>
  <si>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</si>
  <si>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</si>
  <si>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</si>
  <si>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</si>
  <si>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</si>
  <si>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</si>
  <si>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</si>
  <si>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</si>
  <si>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</si>
  <si>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</si>
  <si>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</si>
  <si>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</si>
  <si>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</si>
  <si>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</si>
  <si>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</si>
  <si>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</si>
  <si>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</si>
  <si>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</si>
  <si>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</si>
  <si>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</si>
  <si>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</si>
  <si>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</si>
  <si>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</si>
  <si>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</si>
  <si>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</si>
  <si>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</si>
  <si>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</si>
  <si>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</si>
  <si>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</si>
  <si>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</si>
  <si>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</si>
  <si>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</si>
  <si>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</si>
  <si>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</si>
  <si>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</si>
  <si>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</si>
  <si>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</si>
  <si>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</si>
  <si>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</si>
  <si>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</si>
  <si>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</si>
  <si>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</si>
  <si>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</si>
  <si>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</si>
  <si>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</si>
  <si>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</si>
  <si>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</si>
  <si>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</si>
  <si>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</si>
  <si>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</si>
  <si>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</si>
  <si>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</si>
  <si>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</si>
  <si>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</si>
  <si>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</si>
  <si>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</si>
  <si>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</si>
  <si>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</si>
  <si>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</si>
  <si>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</si>
  <si>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</si>
  <si>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</si>
  <si>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</si>
  <si>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</si>
  <si>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</si>
  <si>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</si>
  <si>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</si>
  <si>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</si>
  <si>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</si>
  <si>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</si>
  <si>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</si>
  <si>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</si>
  <si>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</si>
  <si>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</si>
  <si>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</si>
  <si>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</si>
  <si>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</si>
  <si>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</si>
  <si>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</si>
  <si>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</si>
  <si>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</si>
  <si>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</si>
  <si>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</si>
  <si>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</si>
  <si>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</si>
  <si>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</si>
  <si>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</si>
  <si>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</si>
  <si>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</si>
  <si>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</si>
  <si>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</si>
  <si>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</si>
  <si>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</si>
  <si>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</si>
  <si>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</si>
  <si>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</si>
  <si>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</si>
  <si>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</si>
  <si>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</si>
  <si>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</si>
  <si>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</si>
  <si>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</si>
  <si>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</si>
  <si>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</si>
  <si>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</si>
  <si>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</si>
  <si>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</si>
  <si>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</si>
  <si>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</si>
  <si>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</si>
  <si>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</si>
  <si>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</si>
  <si>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</si>
  <si>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</si>
  <si>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</si>
  <si>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</si>
  <si>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</si>
  <si>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</si>
  <si>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</si>
  <si>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</si>
  <si>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</si>
  <si>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</si>
  <si>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</si>
  <si>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</si>
  <si>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</si>
  <si>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</si>
  <si>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</si>
  <si>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</si>
  <si>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2021-70-10001720</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</si>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</sst>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A10" sqref="A10"/>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3" t="s">
        <v>2653</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09" t="s">
        <v>8</v>
      </c>
      <c r="M15" s="209"/>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186"/>
      <c r="I20" s="148" t="s">
        <v>453</v>
      </c>
      <c r="J20" s="149" t="s">
        <v>968</v>
      </c>
      <c r="K20" s="150">
        <v>669723976</v>
      </c>
      <c r="L20" s="151"/>
      <c r="M20" s="151">
        <v>44196</v>
      </c>
      <c r="N20" s="135">
        <f>+(M20-L20)/30</f>
        <v>1473.2</v>
      </c>
      <c r="O20" s="138"/>
      <c r="U20" s="134"/>
      <c r="V20" s="105">
        <f ca="1">NOW()</f>
        <v>44194.871295717596</v>
      </c>
      <c r="W20" s="105">
        <f ca="1">NOW()</f>
        <v>44194.871295717596</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FUNDACION SOCIAL PARA EL DESARROLLO DE LA SABANA</v>
      </c>
      <c r="C38" s="178"/>
      <c r="D38" s="178"/>
      <c r="E38" s="178"/>
      <c r="F38" s="178"/>
      <c r="G38" s="5"/>
      <c r="H38" s="132"/>
      <c r="I38" s="190" t="s">
        <v>7</v>
      </c>
      <c r="J38" s="190"/>
      <c r="K38" s="190"/>
      <c r="L38" s="190"/>
      <c r="M38" s="190"/>
      <c r="N38" s="190"/>
      <c r="O38" s="133"/>
    </row>
    <row r="39" spans="1:16" ht="42.95" customHeight="1" thickBot="1">
      <c r="A39" s="10"/>
      <c r="B39" s="11"/>
      <c r="C39" s="11"/>
      <c r="D39" s="11"/>
      <c r="E39" s="11"/>
      <c r="F39" s="11"/>
      <c r="G39" s="11"/>
      <c r="H39" s="10"/>
      <c r="I39" s="222"/>
      <c r="J39" s="222"/>
      <c r="K39" s="222"/>
      <c r="L39" s="222"/>
      <c r="M39" s="222"/>
      <c r="N39" s="222"/>
      <c r="O39" s="12"/>
    </row>
    <row r="40" spans="1:16" ht="15.75"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2654</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2655</v>
      </c>
      <c r="B110" s="228"/>
      <c r="C110" s="228"/>
      <c r="D110" s="228"/>
      <c r="E110" s="228"/>
      <c r="F110" s="228"/>
      <c r="G110" s="228"/>
      <c r="H110" s="228"/>
      <c r="I110" s="228"/>
      <c r="J110" s="228"/>
      <c r="K110" s="228"/>
      <c r="L110" s="228"/>
      <c r="M110" s="228"/>
      <c r="N110" s="228"/>
      <c r="O110" s="229"/>
    </row>
    <row r="111" spans="1:16" ht="15.75"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2659</v>
      </c>
      <c r="B163" s="240"/>
      <c r="C163" s="240"/>
      <c r="D163" s="240"/>
      <c r="E163" s="241"/>
      <c r="F163" s="242" t="s">
        <v>2660</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46" t="s">
        <v>2643</v>
      </c>
      <c r="J167" s="247"/>
      <c r="K167" s="247"/>
      <c r="L167" s="247"/>
      <c r="M167" s="247"/>
      <c r="N167" s="247"/>
      <c r="O167" s="248"/>
      <c r="U167" s="51"/>
    </row>
    <row r="168" spans="1:28">
      <c r="A168" s="9"/>
      <c r="B168" s="223" t="s">
        <v>2657</v>
      </c>
      <c r="C168" s="223"/>
      <c r="D168" s="223"/>
      <c r="E168" s="8"/>
      <c r="F168" s="5"/>
      <c r="H168" s="81" t="s">
        <v>2656</v>
      </c>
      <c r="I168" s="246"/>
      <c r="J168" s="247"/>
      <c r="K168" s="247"/>
      <c r="L168" s="247"/>
      <c r="M168" s="247"/>
      <c r="N168" s="247"/>
      <c r="O168" s="248"/>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2667</v>
      </c>
      <c r="B172" s="181"/>
      <c r="C172" s="181"/>
      <c r="D172" s="181"/>
      <c r="E172" s="181"/>
      <c r="F172" s="181"/>
      <c r="G172" s="181"/>
      <c r="H172" s="181"/>
      <c r="I172" s="181"/>
      <c r="J172" s="181"/>
      <c r="K172" s="181"/>
      <c r="L172" s="181"/>
      <c r="M172" s="181"/>
      <c r="N172" s="181"/>
      <c r="O172" s="182"/>
      <c r="P172" s="76"/>
    </row>
    <row r="173" spans="1:28" ht="15" customHeight="1">
      <c r="A173" s="195" t="s">
        <v>2673</v>
      </c>
      <c r="B173" s="196"/>
      <c r="C173" s="196"/>
      <c r="D173" s="196"/>
      <c r="E173" s="196"/>
      <c r="F173" s="196"/>
      <c r="G173" s="196"/>
      <c r="H173" s="196"/>
      <c r="I173" s="196"/>
      <c r="J173" s="196"/>
      <c r="K173" s="196"/>
      <c r="L173" s="196"/>
      <c r="M173" s="196"/>
      <c r="N173" s="196"/>
      <c r="O173" s="197"/>
    </row>
    <row r="174" spans="1:28" ht="24"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c r="A179" s="9"/>
      <c r="B179" s="221" t="s">
        <v>2668</v>
      </c>
      <c r="C179" s="221"/>
      <c r="D179" s="221"/>
      <c r="E179" s="170">
        <v>0.02</v>
      </c>
      <c r="F179" s="169">
        <v>0.05</v>
      </c>
      <c r="G179" s="164">
        <f>IF(F179&gt;0,SUM(E179+F179),"")</f>
        <v>7.0000000000000007E-2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46880678.320000008</v>
      </c>
      <c r="F185" s="92"/>
      <c r="G185" s="93"/>
      <c r="H185" s="88"/>
      <c r="I185" s="90" t="s">
        <v>2627</v>
      </c>
      <c r="J185" s="165">
        <f>+SUM(M179:M183)</f>
        <v>0.02</v>
      </c>
      <c r="K185" s="202" t="s">
        <v>2628</v>
      </c>
      <c r="L185" s="202"/>
      <c r="M185" s="94">
        <f>+J185*(SUM(K20:K35))</f>
        <v>13394479.52</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5.75" thickBot="1">
      <c r="A190" s="198"/>
      <c r="B190" s="199"/>
      <c r="C190" s="199"/>
      <c r="D190" s="199"/>
      <c r="E190" s="199"/>
      <c r="F190" s="199"/>
      <c r="G190" s="199"/>
      <c r="H190" s="199"/>
      <c r="I190" s="199"/>
      <c r="J190" s="199"/>
      <c r="K190" s="199"/>
      <c r="L190" s="199"/>
      <c r="M190" s="199"/>
      <c r="N190" s="199"/>
      <c r="O190" s="200"/>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6" t="s">
        <v>2636</v>
      </c>
      <c r="C192" s="236"/>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2658</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2020-12-30T01:54:52Z</cp:lastPrinted>
  <dcterms:created xsi:type="dcterms:W3CDTF">2020-10-14T21:57:42Z</dcterms:created>
  <dcterms:modified xsi:type="dcterms:W3CDTF">2020-12-30T01:54:54Z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