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<sst xmlns="http://schemas.openxmlformats.org/spreadsheetml/2006/main" count="3625" uniqueCount="2759">
  <si>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</si>
  <si>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</si>
  <si>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</si>
  <si>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</si>
  <si>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</si>
  <si>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</si>
  <si>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</si>
  <si>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</si>
  <si>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</si>
  <si>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</si>
  <si>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</si>
  <si>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</si>
  <si>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</si>
  <si>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</si>
  <si>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</si>
  <si>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</si>
  <si>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</si>
  <si>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</si>
  <si>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</si>
  <si>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</si>
  <si>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</si>
  <si>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</si>
  <si>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</si>
  <si>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</si>
  <si>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</si>
  <si>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</si>
  <si>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</si>
  <si>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</si>
  <si>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</si>
  <si>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</si>
  <si>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</si>
  <si>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</si>
  <si>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</si>
  <si>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</si>
  <si>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</si>
  <si>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</si>
  <si>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</si>
  <si>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</si>
  <si>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</si>
  <si>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</si>
  <si>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</si>
  <si>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</si>
  <si>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</si>
  <si>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</si>
  <si>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</si>
  <si>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</si>
  <si>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</si>
  <si>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</si>
  <si>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</si>
  <si>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</si>
  <si>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</si>
  <si>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</si>
  <si>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</si>
  <si>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</si>
  <si>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</si>
  <si>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</si>
  <si>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</si>
  <si>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</si>
  <si>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</si>
  <si>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</si>
  <si>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</si>
  <si>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</si>
  <si>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</si>
  <si>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</si>
  <si>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</si>
  <si>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</si>
  <si>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</si>
  <si>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</si>
  <si>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</si>
  <si>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</si>
  <si>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</si>
  <si>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</si>
  <si>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</si>
  <si>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</si>
  <si>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</si>
  <si>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</si>
  <si>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</si>
  <si>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</si>
  <si>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</si>
  <si>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</si>
  <si>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</si>
  <si>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</si>
  <si>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</si>
  <si>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</si>
  <si>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</si>
  <si>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</si>
  <si>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</si>
  <si>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</si>
  <si>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</si>
  <si>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</si>
  <si>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</si>
  <si>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</si>
  <si>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</si>
  <si>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</si>
  <si>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</si>
  <si>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</si>
  <si>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</si>
  <si>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</si>
  <si>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</si>
  <si>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</si>
  <si>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</si>
  <si>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</si>
  <si>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</si>
  <si>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</si>
  <si>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</si>
  <si>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</si>
  <si>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</si>
  <si>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</si>
  <si>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</si>
  <si>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</si>
  <si>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</si>
  <si>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</si>
  <si>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</si>
  <si>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</si>
  <si>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</si>
  <si>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</si>
  <si>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</si>
  <si>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</si>
  <si>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</si>
  <si>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</si>
  <si>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</si>
  <si>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</si>
  <si>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</si>
  <si>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</si>
  <si>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</si>
  <si>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</si>
  <si>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</si>
  <si>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</si>
  <si>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</si>
  <si>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</si>
  <si>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</si>
  <si>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</si>
  <si>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</si>
  <si>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</si>
  <si>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</si>
  <si>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</si>
  <si>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</si>
  <si>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</si>
  <si>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</si>
  <si>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</si>
  <si>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</si>
  <si>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</si>
  <si>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</si>
  <si>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</si>
  <si>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</si>
  <si>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</si>
  <si>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</si>
  <si>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</si>
  <si>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</si>
  <si>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</si>
  <si>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</si>
  <si>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</si>
  <si>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</si>
  <si>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</si>
  <si>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</si>
  <si>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</si>
  <si>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</si>
  <si>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</si>
  <si>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</si>
  <si>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</si>
  <si>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</si>
  <si>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</si>
  <si>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</si>
  <si>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</si>
  <si>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</si>
  <si>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</si>
  <si>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</si>
  <si>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</si>
  <si>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</si>
  <si>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</si>
  <si>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</si>
  <si>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</si>
  <si>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</si>
  <si>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</si>
  <si>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</si>
  <si>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</si>
  <si>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</si>
  <si>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</si>
  <si>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</si>
  <si>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</si>
  <si>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</si>
  <si>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</si>
  <si>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</si>
  <si>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</si>
  <si>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</si>
  <si>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</si>
  <si>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</si>
  <si>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</si>
  <si>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</si>
  <si>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</si>
  <si>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</si>
  <si>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</si>
  <si>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</si>
  <si>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</si>
  <si>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</si>
  <si>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</si>
  <si>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</si>
  <si>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</si>
  <si>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</si>
  <si>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</si>
  <si>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</si>
  <si>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</si>
  <si>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</si>
  <si>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</si>
  <si>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</si>
  <si>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</si>
  <si>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</si>
  <si>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</si>
  <si>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</si>
  <si>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</si>
  <si>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</si>
  <si>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</si>
  <si>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</si>
  <si>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</si>
  <si>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</si>
  <si>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</si>
  <si>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</si>
  <si>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</si>
  <si>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</si>
  <si>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</si>
  <si>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</si>
  <si>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</si>
  <si>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</si>
  <si>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</si>
  <si>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</si>
  <si>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</si>
  <si>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</si>
  <si>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</si>
  <si>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</si>
  <si>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</si>
  <si>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</si>
  <si>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</si>
  <si>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</si>
  <si>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</si>
  <si>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</si>
  <si>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</si>
  <si>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</si>
  <si>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</si>
  <si>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</si>
  <si>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</si>
  <si>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</si>
  <si>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</si>
  <si>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</si>
  <si>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</si>
  <si>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</si>
  <si>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</si>
  <si>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</si>
  <si>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</si>
  <si>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</si>
  <si>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</si>
  <si>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</si>
  <si>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</si>
  <si>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</si>
  <si>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</si>
  <si>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</si>
  <si>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</si>
  <si>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</si>
  <si>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</si>
  <si>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</si>
  <si>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</si>
  <si>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</si>
  <si>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</si>
  <si>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</si>
  <si>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</si>
  <si>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</si>
  <si>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</si>
  <si>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</si>
  <si>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</si>
  <si>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</si>
  <si>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</si>
  <si>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</si>
  <si>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</si>
  <si>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</si>
  <si>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</si>
  <si>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</si>
  <si>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</si>
  <si>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</si>
  <si>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</si>
  <si>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</si>
  <si>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</si>
  <si>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</si>
  <si>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</si>
  <si>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</si>
  <si>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</si>
  <si>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</si>
  <si>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</si>
  <si>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</si>
  <si>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</si>
  <si>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</si>
  <si>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</si>
  <si>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</si>
  <si>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</si>
  <si>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</si>
  <si>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</si>
  <si>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</si>
  <si>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</si>
  <si>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</si>
  <si>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</si>
  <si>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</si>
  <si>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</si>
  <si>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</si>
  <si>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</si>
  <si>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</si>
  <si>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</si>
  <si>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</si>
  <si>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</si>
  <si>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</si>
  <si>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</si>
  <si>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</si>
  <si>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</si>
  <si>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</si>
  <si>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</si>
  <si>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</si>
  <si>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</si>
  <si>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</si>
  <si>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</si>
  <si>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</si>
  <si>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</si>
  <si>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</si>
  <si>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</si>
  <si>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</si>
  <si>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</si>
  <si>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</si>
  <si>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</si>
  <si>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</si>
  <si>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</si>
  <si>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</si>
  <si>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</si>
  <si>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</si>
  <si>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</si>
  <si>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</si>
  <si>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</si>
  <si>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</si>
  <si>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</si>
  <si>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</si>
  <si>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</si>
  <si>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</si>
  <si>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</si>
  <si>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</si>
  <si>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</si>
  <si>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</si>
  <si>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</si>
  <si>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</si>
  <si>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</si>
  <si>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</si>
  <si>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</si>
  <si>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</si>
  <si>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</si>
  <si>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</si>
  <si>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</si>
  <si>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</si>
  <si>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</si>
  <si>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</si>
  <si>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</si>
  <si>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</si>
  <si>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</si>
  <si>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</si>
  <si>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</si>
  <si>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</si>
  <si>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</si>
  <si>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</si>
  <si>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</si>
  <si>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</si>
  <si>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</si>
  <si>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</si>
  <si>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</si>
  <si>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</si>
  <si>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</si>
  <si>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</si>
  <si>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</si>
  <si>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</si>
  <si>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</si>
  <si>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</si>
  <si>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</si>
  <si>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</si>
  <si>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</si>
  <si>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</si>
  <si>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</si>
  <si>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</si>
  <si>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</si>
  <si>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</si>
  <si>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</si>
  <si>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</si>
  <si>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</si>
  <si>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</si>
  <si>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</si>
  <si>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</si>
  <si>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</si>
  <si>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</si>
  <si>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</si>
  <si>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</si>
  <si>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</si>
  <si>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</si>
  <si>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</si>
  <si>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</si>
  <si>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</si>
  <si>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</si>
  <si>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</si>
  <si>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</si>
  <si>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</si>
  <si>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</si>
  <si>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</si>
  <si>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</si>
  <si>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</si>
  <si>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</si>
  <si>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</si>
  <si>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</si>
  <si>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</si>
  <si>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</si>
  <si>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</si>
  <si>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</si>
  <si>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</si>
  <si>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</si>
  <si>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</si>
  <si>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</si>
  <si>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</si>
  <si>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</si>
  <si>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</si>
  <si>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</si>
  <si>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</si>
  <si>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</si>
  <si>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</si>
  <si>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</si>
  <si>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</si>
  <si>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</si>
  <si>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</si>
  <si>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</si>
  <si>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</si>
  <si>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</si>
  <si>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</si>
  <si>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</si>
  <si>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</si>
  <si>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</si>
  <si>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</si>
  <si>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</si>
  <si>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</si>
  <si>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</si>
  <si>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</si>
  <si>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</si>
  <si>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</si>
  <si>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</si>
  <si>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</si>
  <si>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</si>
  <si>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</si>
  <si>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</si>
  <si>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</si>
  <si>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</si>
  <si>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</si>
  <si>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</si>
  <si>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</si>
  <si>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</si>
  <si>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</si>
  <si>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</si>
  <si>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</si>
  <si>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</si>
  <si>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</si>
  <si>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</si>
  <si>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</si>
  <si>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</si>
  <si>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</si>
  <si>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</si>
  <si>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</si>
  <si>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</si>
  <si>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</si>
  <si>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</si>
  <si>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</si>
  <si>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</si>
  <si>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</si>
  <si>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</si>
  <si>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</si>
  <si>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</si>
  <si>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</si>
  <si>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</si>
  <si>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</si>
  <si>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</si>
  <si>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</si>
  <si>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</si>
  <si>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</si>
  <si>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</si>
  <si>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</si>
  <si>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</si>
  <si>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</si>
  <si>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</si>
  <si>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</si>
  <si>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</si>
  <si>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</si>
  <si>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</si>
  <si>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</si>
  <si>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</si>
  <si>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</si>
  <si>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</si>
  <si>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</si>
  <si>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</si>
  <si>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</si>
  <si>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</si>
  <si>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</si>
  <si>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</si>
  <si>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</si>
  <si>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</si>
  <si>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</si>
  <si>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</si>
  <si>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</si>
  <si>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</si>
  <si>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</si>
  <si>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</si>
  <si>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</si>
  <si>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</si>
  <si>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</si>
  <si>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</si>
  <si>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</si>
  <si>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</si>
  <si>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</si>
  <si>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</si>
  <si>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</si>
  <si>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</si>
  <si>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</si>
  <si>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</si>
  <si>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</si>
  <si>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</si>
  <si>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</si>
  <si>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</si>
  <si>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</si>
  <si>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</si>
  <si>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</si>
  <si>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</si>
  <si>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</si>
  <si>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</si>
  <si>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</si>
  <si>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</si>
  <si>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</si>
  <si>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</si>
  <si>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</si>
  <si>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</si>
  <si>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</si>
  <si>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</si>
  <si>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</si>
  <si>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</si>
  <si>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</si>
  <si>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</si>
  <si>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</si>
  <si>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</si>
  <si>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</si>
  <si>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</si>
  <si>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</si>
  <si>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</si>
  <si>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</si>
  <si>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</si>
  <si>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</si>
  <si>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</si>
  <si>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</si>
  <si>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</si>
  <si>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</si>
  <si>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</si>
  <si>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</si>
  <si>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</si>
  <si>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</si>
  <si>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</si>
  <si>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</si>
  <si>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</si>
  <si>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</si>
  <si>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</si>
  <si>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</si>
  <si>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</si>
  <si>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</si>
  <si>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</si>
  <si>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</si>
  <si>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</si>
  <si>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</si>
  <si>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</si>
  <si>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</si>
  <si>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</si>
  <si>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</si>
  <si>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</si>
  <si>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</si>
  <si>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</si>
  <si>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</si>
  <si>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</si>
  <si>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</si>
  <si>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</si>
  <si>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</si>
  <si>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</si>
  <si>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</si>
  <si>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</si>
  <si>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</si>
  <si>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</si>
  <si>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</si>
  <si>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</si>
  <si>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</si>
  <si>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</si>
  <si>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</si>
  <si>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</si>
  <si>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</si>
  <si>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</si>
  <si>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</si>
  <si>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</si>
  <si>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</si>
  <si>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</si>
  <si>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</si>
  <si>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</si>
  <si>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</si>
  <si>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</si>
  <si>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</si>
  <si>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</si>
  <si>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</si>
  <si>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</si>
  <si>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</si>
  <si>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</si>
  <si>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</si>
  <si>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</si>
  <si>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</si>
  <si>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</si>
  <si>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</si>
  <si>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</si>
  <si>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</si>
  <si>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</si>
  <si>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</si>
  <si>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</si>
  <si>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</si>
  <si>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</si>
  <si>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</si>
  <si>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</si>
  <si>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</si>
  <si>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</si>
  <si>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</si>
  <si>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</si>
  <si>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</si>
  <si>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</si>
  <si>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</si>
  <si>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</si>
  <si>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</si>
  <si>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</si>
  <si>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</si>
  <si>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</si>
  <si>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</si>
  <si>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</si>
  <si>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</si>
  <si>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</si>
  <si>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</si>
  <si>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</si>
  <si>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</si>
  <si>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</si>
  <si>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</si>
  <si>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</si>
  <si>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</si>
  <si>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</si>
  <si>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</si>
  <si>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</si>
  <si>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</si>
  <si>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</si>
  <si>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</si>
  <si>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</si>
  <si>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</si>
  <si>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</si>
  <si>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</si>
  <si>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</si>
  <si>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</si>
  <si>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</si>
  <si>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</si>
  <si>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</si>
  <si>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</si>
  <si>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</si>
  <si>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</si>
  <si>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</si>
  <si>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</si>
  <si>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</si>
  <si>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</si>
  <si>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</si>
  <si>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</si>
  <si>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</si>
  <si>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</si>
  <si>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</si>
  <si>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</si>
  <si>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</si>
  <si>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</si>
  <si>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</si>
  <si>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</si>
  <si>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</si>
  <si>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</si>
  <si>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</si>
  <si>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</si>
  <si>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</si>
  <si>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</si>
  <si>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</si>
  <si>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</si>
  <si>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</si>
  <si>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</si>
  <si>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</si>
  <si>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</si>
  <si>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</si>
  <si>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</si>
  <si>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</si>
  <si>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</si>
  <si>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</si>
  <si>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</si>
  <si>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</si>
  <si>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</si>
  <si>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</si>
  <si>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</si>
  <si>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</si>
  <si>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</si>
  <si>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</si>
  <si>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</si>
  <si>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</si>
  <si>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</si>
  <si>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</si>
  <si>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</si>
  <si>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</si>
  <si>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</si>
  <si>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</si>
  <si>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</si>
  <si>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</si>
  <si>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</si>
  <si>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</si>
  <si>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</si>
  <si>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</si>
  <si>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</si>
  <si>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</si>
  <si>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</si>
  <si>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</si>
  <si>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</si>
  <si>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</si>
  <si>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</si>
  <si>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</si>
  <si>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</si>
  <si>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</si>
  <si>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</si>
  <si>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</si>
  <si>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</si>
  <si>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</si>
  <si>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</si>
  <si>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</si>
  <si>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</si>
  <si>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</si>
  <si>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</si>
  <si>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</si>
  <si>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</si>
  <si>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</si>
  <si>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</si>
  <si>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</si>
  <si>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</si>
  <si>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</si>
  <si>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</si>
  <si>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</si>
  <si>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</si>
  <si>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</si>
  <si>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</si>
  <si>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</si>
  <si>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</si>
  <si>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</si>
  <si>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</si>
  <si>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</si>
  <si>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</si>
  <si>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</si>
  <si>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</si>
  <si>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</si>
  <si>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</si>
  <si>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</si>
  <si>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</si>
  <si>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</si>
  <si>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</si>
  <si>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</si>
  <si>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</si>
  <si>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</si>
  <si>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</si>
  <si>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</si>
  <si>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</si>
  <si>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</si>
  <si>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</si>
  <si>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</si>
  <si>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</si>
  <si>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</si>
  <si>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</si>
  <si>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</si>
  <si>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</si>
  <si>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</si>
  <si>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</si>
  <si>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</si>
  <si>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</si>
  <si>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</si>
  <si>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</si>
  <si>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</si>
  <si>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</si>
  <si>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</si>
  <si>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</si>
  <si>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</si>
  <si>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</si>
  <si>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</si>
  <si>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</si>
  <si>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</si>
  <si>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</si>
  <si>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</si>
  <si>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</si>
  <si>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</si>
  <si>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</si>
  <si>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</si>
  <si>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</si>
  <si>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</si>
  <si>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</si>
  <si>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</si>
  <si>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</si>
  <si>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</si>
  <si>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</si>
  <si>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</si>
  <si>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</si>
  <si>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</si>
  <si>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</si>
  <si>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</si>
  <si>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</si>
  <si>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</si>
  <si>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</si>
  <si>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</si>
  <si>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</si>
  <si>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</si>
  <si>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</si>
  <si>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</si>
  <si>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</si>
  <si>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</si>
  <si>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</si>
  <si>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</si>
  <si>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</si>
  <si>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</si>
  <si>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</si>
  <si>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</si>
  <si>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</si>
  <si>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</si>
  <si>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</si>
  <si>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</si>
  <si>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</si>
  <si>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</si>
  <si>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</si>
  <si>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</si>
  <si>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</si>
  <si>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</si>
  <si>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</si>
  <si>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</si>
  <si>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</si>
  <si>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</si>
  <si>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</si>
  <si>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</si>
  <si>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</si>
  <si>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</si>
  <si>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</si>
  <si>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</si>
  <si>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</si>
  <si>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</si>
  <si>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</si>
  <si>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</si>
  <si>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</si>
  <si>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</si>
  <si>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</si>
  <si>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</si>
  <si>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</si>
  <si>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</si>
  <si>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</si>
  <si>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</si>
  <si>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</si>
  <si>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</si>
  <si>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</si>
  <si>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</si>
  <si>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</si>
  <si>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</si>
  <si>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</si>
  <si>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</si>
  <si>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</si>
  <si>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</si>
  <si>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</si>
  <si>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</si>
  <si>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</si>
  <si>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</si>
  <si>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</si>
  <si>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</si>
  <si>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</si>
  <si>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</si>
  <si>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</si>
  <si>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</si>
  <si>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</si>
  <si>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</si>
  <si>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</si>
  <si>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</si>
  <si>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</si>
  <si>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</si>
  <si>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</si>
  <si>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</si>
  <si>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</si>
  <si>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</si>
  <si>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</si>
  <si>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</si>
  <si>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</si>
  <si>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</si>
  <si>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</si>
  <si>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</si>
  <si>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</si>
  <si>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</si>
  <si>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</si>
  <si>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</si>
  <si>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</si>
  <si>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</si>
  <si>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</si>
  <si>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</si>
  <si>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</si>
  <si>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</si>
  <si>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</si>
  <si>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</si>
  <si>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</si>
  <si>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</si>
  <si>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</si>
  <si>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</si>
  <si>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</si>
  <si>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</si>
  <si>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</si>
  <si>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</si>
  <si>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</si>
  <si>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</si>
  <si>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</si>
  <si>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</si>
  <si>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</si>
  <si>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</si>
  <si>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</si>
  <si>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</si>
  <si>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</si>
  <si>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</si>
  <si>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</si>
  <si>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</si>
  <si>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</si>
  <si>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</si>
  <si>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</si>
  <si>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</si>
  <si>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</si>
  <si>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</si>
  <si>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</si>
  <si>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</si>
  <si>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</si>
  <si>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</si>
  <si>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</si>
  <si>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</si>
  <si>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</si>
  <si>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</si>
  <si>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</si>
  <si>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</si>
  <si>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</si>
  <si>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</si>
  <si>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</si>
  <si>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</si>
  <si>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</si>
  <si>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</si>
  <si>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</si>
  <si>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</si>
  <si>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</si>
  <si>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</si>
  <si>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</si>
  <si>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</si>
  <si>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</si>
  <si>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</si>
  <si>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</si>
  <si>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</si>
  <si>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</si>
  <si>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</si>
  <si>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</si>
  <si>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</si>
  <si>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</si>
  <si>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</si>
  <si>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</si>
  <si>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</si>
  <si>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</si>
  <si>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</si>
  <si>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</si>
  <si>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</si>
  <si>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</si>
  <si>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</si>
  <si>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</si>
  <si>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</si>
  <si>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</si>
  <si>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</si>
  <si>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</si>
  <si>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</si>
  <si>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</si>
  <si>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</si>
  <si>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</si>
  <si>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</si>
  <si>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</si>
  <si>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</si>
  <si>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</si>
  <si>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</si>
  <si>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</si>
  <si>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</si>
  <si>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</si>
  <si>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</si>
  <si>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</si>
  <si>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</si>
  <si>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</si>
  <si>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</si>
  <si>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</si>
  <si>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</si>
  <si>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</si>
  <si>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</si>
  <si>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</si>
  <si>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</si>
  <si>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</si>
  <si>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</si>
  <si>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</si>
  <si>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</si>
  <si>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</si>
  <si>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</si>
  <si>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</si>
  <si>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</si>
  <si>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</si>
  <si>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</si>
  <si>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</si>
  <si>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</si>
  <si>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</si>
  <si>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</si>
  <si>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</si>
  <si>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</si>
  <si>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</si>
  <si>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</si>
  <si>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</si>
  <si>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</si>
  <si>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</si>
  <si>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</si>
  <si>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</si>
  <si>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</si>
  <si>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</si>
  <si>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</si>
  <si>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</si>
  <si>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</si>
  <si>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</si>
  <si>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</si>
  <si>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</si>
  <si>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</si>
  <si>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</si>
  <si>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</si>
  <si>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</si>
  <si>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</si>
  <si>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</si>
  <si>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</si>
  <si>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</si>
  <si>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</si>
  <si>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</si>
  <si>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</si>
  <si>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</si>
  <si>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</si>
  <si>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</si>
  <si>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</si>
  <si>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</si>
  <si>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</si>
  <si>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</si>
  <si>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</si>
  <si>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</si>
  <si>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</si>
  <si>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</si>
  <si>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</si>
  <si>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</si>
  <si>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</si>
  <si>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</si>
  <si>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</si>
  <si>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</si>
  <si>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</si>
  <si>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</si>
  <si>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</si>
  <si>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</si>
  <si>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</si>
  <si>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</si>
  <si>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</si>
  <si>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</si>
  <si>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</si>
  <si>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</si>
  <si>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</si>
  <si>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</si>
  <si>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</si>
  <si>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</si>
  <si>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</si>
  <si>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</si>
  <si>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</si>
  <si>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</si>
  <si>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</si>
  <si>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</si>
  <si>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</si>
  <si>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</si>
  <si>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</si>
  <si>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</si>
  <si>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</si>
  <si>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</si>
  <si>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</si>
  <si>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</si>
  <si>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</si>
  <si>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</si>
  <si>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</si>
  <si>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</si>
  <si>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</si>
  <si>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</si>
  <si>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</si>
  <si>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</si>
  <si>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</si>
  <si>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</si>
  <si>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</si>
  <si>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</si>
  <si>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</si>
  <si>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</si>
  <si>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</si>
  <si>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</si>
  <si>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</si>
  <si>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</si>
  <si>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</si>
  <si>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</si>
  <si>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</si>
  <si>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</si>
  <si>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</si>
  <si>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</si>
  <si>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</si>
  <si>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</si>
  <si>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</si>
  <si>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</si>
  <si>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</si>
  <si>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</si>
  <si>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</si>
  <si>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</si>
  <si>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</si>
  <si>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</si>
  <si>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</si>
  <si>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</si>
  <si>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</si>
  <si>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</si>
  <si>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</si>
  <si>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</si>
  <si>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</si>
  <si>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</si>
  <si>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</si>
  <si>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</si>
  <si>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</si>
  <si>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</si>
  <si>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</si>
  <si>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</si>
  <si>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</si>
  <si>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</si>
  <si>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</si>
  <si>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</si>
  <si>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</si>
  <si>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</si>
  <si>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</si>
  <si>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</si>
  <si>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</si>
  <si>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</si>
  <si>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</si>
  <si>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</si>
  <si>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</si>
  <si>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</si>
  <si>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</si>
  <si>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</si>
  <si>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</si>
  <si>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</si>
  <si>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</si>
  <si>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</si>
  <si>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</si>
  <si>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</si>
  <si>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</si>
  <si>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</si>
  <si>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</si>
  <si>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</si>
  <si>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</si>
  <si>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</si>
  <si>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</si>
  <si>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</si>
  <si>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</si>
  <si>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</si>
  <si>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</si>
  <si>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</si>
  <si>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</si>
  <si>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</si>
  <si>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</si>
  <si>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</si>
  <si>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</si>
  <si>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</si>
  <si>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</si>
  <si>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</si>
  <si>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</si>
  <si>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</si>
  <si>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</si>
  <si>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</si>
  <si>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</si>
  <si>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</si>
  <si>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</si>
  <si>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</si>
  <si>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</si>
  <si>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</si>
  <si>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</si>
  <si>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</si>
  <si>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</si>
  <si>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</si>
  <si>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</si>
  <si>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</si>
  <si>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</si>
  <si>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</si>
  <si>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</si>
  <si>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</si>
  <si>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</si>
  <si>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</si>
  <si>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</si>
  <si>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</si>
  <si>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</si>
  <si>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</si>
  <si>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</si>
  <si>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</si>
  <si>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</si>
  <si>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</si>
  <si>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</si>
  <si>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</si>
  <si>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</si>
  <si>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</si>
  <si>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</si>
  <si>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</si>
  <si>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</si>
  <si>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</si>
  <si>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</si>
  <si>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</si>
  <si>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</si>
  <si>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</si>
  <si>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</si>
  <si>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</si>
  <si>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</si>
  <si>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</si>
  <si>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</si>
  <si>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</si>
  <si>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</si>
  <si>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</si>
  <si>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</si>
  <si>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</si>
  <si>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</si>
  <si>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</si>
  <si>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</si>
  <si>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</si>
  <si>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</si>
  <si>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</si>
  <si>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</si>
  <si>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</si>
  <si>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</si>
  <si>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</si>
  <si>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</si>
  <si>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</si>
  <si>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</si>
  <si>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</si>
  <si>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</si>
  <si>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</si>
  <si>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</si>
  <si>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</si>
  <si>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</si>
  <si>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</si>
  <si>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</si>
  <si>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</si>
  <si>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</si>
  <si>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</si>
  <si>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</si>
  <si>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</si>
  <si>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</si>
  <si>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</si>
  <si>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</si>
  <si>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</si>
  <si>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</si>
  <si>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</si>
  <si>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</si>
  <si>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</si>
  <si>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</si>
  <si>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</si>
  <si>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</si>
  <si>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</si>
  <si>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</si>
  <si>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</si>
  <si>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</si>
  <si>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</si>
  <si>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</si>
  <si>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</si>
  <si>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</si>
  <si>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</si>
  <si>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</si>
  <si>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</si>
  <si>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</si>
  <si>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</si>
  <si>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</si>
  <si>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</si>
  <si>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</si>
  <si>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</si>
  <si>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</si>
  <si>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</si>
  <si>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</si>
  <si>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</si>
  <si>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</si>
  <si>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</si>
  <si>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</si>
  <si>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</si>
  <si>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</si>
  <si>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</si>
  <si>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</si>
  <si>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</si>
  <si>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</si>
  <si>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</si>
  <si>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</si>
  <si>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</si>
  <si>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</si>
  <si>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</si>
  <si>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</si>
  <si>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</si>
  <si>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</si>
  <si>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</si>
  <si>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</si>
  <si>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</si>
  <si>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</si>
  <si>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</si>
  <si>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</si>
  <si>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</si>
  <si>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</si>
  <si>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</si>
  <si>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</si>
  <si>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</si>
  <si>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</si>
  <si>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</si>
  <si>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</si>
  <si>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</si>
  <si>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</si>
  <si>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</si>
  <si>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</si>
  <si>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</si>
  <si>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</si>
  <si>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</si>
  <si>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</si>
  <si>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</si>
  <si>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</si>
  <si>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</si>
  <si>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</si>
  <si>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</si>
  <si>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</si>
  <si>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</si>
  <si>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</si>
  <si>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</si>
  <si>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</si>
  <si>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</si>
  <si>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</si>
  <si>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</si>
  <si>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</si>
  <si>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</si>
  <si>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</si>
  <si>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</si>
  <si>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</si>
  <si>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</si>
  <si>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</si>
  <si>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</si>
  <si>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</si>
  <si>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</si>
  <si>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</si>
  <si>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</si>
  <si>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</si>
  <si>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</si>
  <si>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</si>
  <si>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</si>
  <si>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</si>
  <si>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</si>
  <si>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</si>
  <si>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</si>
  <si>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</si>
  <si>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</si>
  <si>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</si>
  <si>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</si>
  <si>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</si>
  <si>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</si>
  <si>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</si>
  <si>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</si>
  <si>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</si>
  <si>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</si>
  <si>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</si>
  <si>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</si>
  <si>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</si>
  <si>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</si>
  <si>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</si>
  <si>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</si>
  <si>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</si>
  <si>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</si>
  <si>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</si>
  <si>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</si>
  <si>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</si>
  <si>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</si>
  <si>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</si>
  <si>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</si>
  <si>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</si>
  <si>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</si>
  <si>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</si>
  <si>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</si>
  <si>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</si>
  <si>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</si>
  <si>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</si>
  <si>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</si>
  <si>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</si>
  <si>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</si>
  <si>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</si>
  <si>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</si>
  <si>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</si>
  <si>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</si>
  <si>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</si>
  <si>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</si>
  <si>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</si>
  <si>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</si>
  <si>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</si>
  <si>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</si>
  <si>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</si>
  <si>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</si>
  <si>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</si>
  <si>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</si>
  <si>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</si>
  <si>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</si>
  <si>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</si>
  <si>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</si>
  <si>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</si>
  <si>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</si>
  <si>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</si>
  <si>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</si>
  <si>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</si>
  <si>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</si>
  <si>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</si>
  <si>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</si>
  <si>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</si>
  <si>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</si>
  <si>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</si>
  <si>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</si>
  <si>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</si>
  <si>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</si>
  <si>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</si>
  <si>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</si>
  <si>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</si>
  <si>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</si>
  <si>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</si>
  <si>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</si>
  <si>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</si>
  <si>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</si>
  <si>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</si>
  <si>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</si>
  <si>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</si>
  <si>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</si>
  <si>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</si>
  <si>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</si>
  <si>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</si>
  <si>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</si>
  <si>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</si>
  <si>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</si>
  <si>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</si>
  <si>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</si>
  <si>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</si>
  <si>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</si>
  <si>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</si>
  <si>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</si>
  <si>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</si>
  <si>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</si>
  <si>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</si>
  <si>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</si>
  <si>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</si>
  <si>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</si>
  <si>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</si>
  <si>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</si>
  <si>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</si>
  <si>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</si>
  <si>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</si>
  <si>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</si>
  <si>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</si>
  <si>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</si>
  <si>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</si>
  <si>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</si>
  <si>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</si>
  <si>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</si>
  <si>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</si>
  <si>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</si>
  <si>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</si>
  <si>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</si>
  <si>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</si>
  <si>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</si>
  <si>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</si>
  <si>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</si>
  <si>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</si>
  <si>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</si>
  <si>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</si>
  <si>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</si>
  <si>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</si>
  <si>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</si>
  <si>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</si>
  <si>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</si>
  <si>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</si>
  <si>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</si>
  <si>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</si>
  <si>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</si>
  <si>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</si>
  <si>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</si>
  <si>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</si>
  <si>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</si>
  <si>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</si>
  <si>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</si>
  <si>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</si>
  <si>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</si>
  <si>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</si>
  <si>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</si>
  <si>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</si>
  <si>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</si>
  <si>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</si>
  <si>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</si>
  <si>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</si>
  <si>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</si>
  <si>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</si>
  <si>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</si>
  <si>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</si>
  <si>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</si>
  <si>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</si>
  <si>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</si>
  <si>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</si>
  <si>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</si>
  <si>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</si>
  <si>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</si>
  <si>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</si>
  <si>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</si>
  <si>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</si>
  <si>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</si>
  <si>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</si>
  <si>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</si>
  <si>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</si>
  <si>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</si>
  <si>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</si>
  <si>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</si>
  <si>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</si>
  <si>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</si>
  <si>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</si>
  <si>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</si>
  <si>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</si>
  <si>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</si>
  <si>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</si>
  <si>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</si>
  <si>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</si>
  <si>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</si>
  <si>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</si>
  <si>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</si>
  <si>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</si>
  <si>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</si>
  <si>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</si>
  <si>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</si>
  <si>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</si>
  <si>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</si>
  <si>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</si>
  <si>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</si>
  <si>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</si>
  <si>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</si>
  <si>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</si>
  <si>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</si>
  <si>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</si>
  <si>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</si>
  <si>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</si>
  <si>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</si>
  <si>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</si>
  <si>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</si>
  <si>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</si>
  <si>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</si>
  <si>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</si>
  <si>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</si>
  <si>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</si>
  <si>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</si>
  <si>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</si>
  <si>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</si>
  <si>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</si>
  <si>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</si>
  <si>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</si>
  <si>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</si>
  <si>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</si>
  <si>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</si>
  <si>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</si>
  <si>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</si>
  <si>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</si>
  <si>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</si>
  <si>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</si>
  <si>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</si>
  <si>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</si>
  <si>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</si>
  <si>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</si>
  <si>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</si>
  <si>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</si>
  <si>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</si>
  <si>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</si>
  <si>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</si>
  <si>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</si>
  <si>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</si>
  <si>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</si>
  <si>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</si>
  <si>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</si>
  <si>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</si>
  <si>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</si>
  <si>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</si>
  <si>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</si>
  <si>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</si>
  <si>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</si>
  <si>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</si>
  <si>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</si>
  <si>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</si>
  <si>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</si>
  <si>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</si>
  <si>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</si>
  <si>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</si>
  <si>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</si>
  <si>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</si>
  <si>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</si>
  <si>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</si>
  <si>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</si>
  <si>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</si>
  <si>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</si>
  <si>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</si>
  <si>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</si>
  <si>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</si>
  <si>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</si>
  <si>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</si>
  <si>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</si>
  <si>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</si>
  <si>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</si>
  <si>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</si>
  <si>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</si>
  <si>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</si>
  <si>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</si>
  <si>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</si>
  <si>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</si>
  <si>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</si>
  <si>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</si>
  <si>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</si>
  <si>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</si>
  <si>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</si>
  <si>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</si>
  <si>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</si>
  <si>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</si>
  <si>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</si>
  <si>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</si>
  <si>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</si>
  <si>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</si>
  <si>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</si>
  <si>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</si>
  <si>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</si>
  <si>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</si>
  <si>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</si>
  <si>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</si>
  <si>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</si>
  <si>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</si>
  <si>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</si>
  <si>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</si>
  <si>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</si>
  <si>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</si>
  <si>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</si>
  <si>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</si>
  <si>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</si>
  <si>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</si>
  <si>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</si>
  <si>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</si>
  <si>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</si>
  <si>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</si>
  <si>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</si>
  <si>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</si>
  <si>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</si>
  <si>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</si>
  <si>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</si>
  <si>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</si>
  <si>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</si>
  <si>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</si>
  <si>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</si>
  <si>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</si>
  <si>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</si>
  <si>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</si>
  <si>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</si>
  <si>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</si>
  <si>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</si>
  <si>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</si>
  <si>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</si>
  <si>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</si>
  <si>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</si>
  <si>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</si>
  <si>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</si>
  <si>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</si>
  <si>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</si>
  <si>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</si>
  <si>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</si>
  <si>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</si>
  <si>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</si>
  <si>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</si>
  <si>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</si>
  <si>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</si>
  <si>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</si>
  <si>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</si>
  <si>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</si>
  <si>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</si>
  <si>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</si>
  <si>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</si>
  <si>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</si>
  <si>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</si>
  <si>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</si>
  <si>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</si>
  <si>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</si>
  <si>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</si>
  <si>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</si>
  <si>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</si>
  <si>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</si>
  <si>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</si>
  <si>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</si>
  <si>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</si>
  <si>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</si>
  <si>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</si>
  <si>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</si>
  <si>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</si>
  <si>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</si>
  <si>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</si>
  <si>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</si>
  <si>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</si>
  <si>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</si>
  <si>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</si>
  <si>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</si>
  <si>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</si>
  <si>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</si>
  <si>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</si>
  <si>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</si>
  <si>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</si>
  <si>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</si>
  <si>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</si>
  <si>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</si>
  <si>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</si>
  <si>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</si>
  <si>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</si>
  <si>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</si>
  <si>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</si>
  <si>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</si>
  <si>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</si>
  <si>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</si>
  <si>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</si>
  <si>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</si>
  <si>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</si>
  <si>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</si>
  <si>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</si>
  <si>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</si>
  <si>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</si>
  <si>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</si>
  <si>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</si>
  <si>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</si>
  <si>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</si>
  <si>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</si>
  <si>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</si>
  <si>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</si>
  <si>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</si>
  <si>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</si>
  <si>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</si>
  <si>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</si>
  <si>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</si>
  <si>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</si>
  <si>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</si>
  <si>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</si>
  <si>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</si>
  <si>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</si>
  <si>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</si>
  <si>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</si>
  <si>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</si>
  <si>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</si>
  <si>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</si>
  <si>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</si>
  <si>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</si>
  <si>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</si>
  <si>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</si>
  <si>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</si>
  <si>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</si>
  <si>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</si>
  <si>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</si>
  <si>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</si>
  <si>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</si>
  <si>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</si>
  <si>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</si>
  <si>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</si>
  <si>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</si>
  <si>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</si>
  <si>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</si>
  <si>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</si>
  <si>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</si>
  <si>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</si>
  <si>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</si>
  <si>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</si>
  <si>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</si>
  <si>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</si>
  <si>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</si>
  <si>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</si>
  <si>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</si>
  <si>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</si>
  <si>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</si>
  <si>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</si>
  <si>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</si>
  <si>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</si>
  <si>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</si>
  <si>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</si>
  <si>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</si>
  <si>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</si>
  <si>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</si>
  <si>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</si>
  <si>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</si>
  <si>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</si>
  <si>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</si>
  <si>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</si>
  <si>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</si>
  <si>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</si>
  <si>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</si>
  <si>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</si>
  <si>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</si>
  <si>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</si>
  <si>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</si>
  <si>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</si>
  <si>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</si>
  <si>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</si>
  <si>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</si>
  <si>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</si>
  <si>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</si>
  <si>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</si>
  <si>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</si>
  <si>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</si>
  <si>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</si>
  <si>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</si>
  <si>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</si>
  <si>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</si>
  <si>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</si>
  <si>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</si>
  <si>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</si>
  <si>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</si>
  <si>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</si>
  <si>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</si>
  <si>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</si>
  <si>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</si>
  <si>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</si>
  <si>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</si>
  <si>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</si>
  <si>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</si>
  <si>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</si>
  <si>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</si>
  <si>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</si>
  <si>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</si>
  <si>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</si>
  <si>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</si>
  <si>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</si>
  <si>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</si>
  <si>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</si>
  <si>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</si>
  <si>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</si>
  <si>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</si>
  <si>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</si>
  <si>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</si>
  <si>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</si>
  <si>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</si>
  <si>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</si>
  <si>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</si>
  <si>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</si>
  <si>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</si>
  <si>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</si>
  <si>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</si>
  <si>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</si>
  <si>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</si>
  <si>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</si>
  <si>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</si>
  <si>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</si>
  <si>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</si>
  <si>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</si>
  <si>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</si>
  <si>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</si>
  <si>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</si>
  <si>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</si>
  <si>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</si>
  <si>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</si>
  <si>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</si>
  <si>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</si>
  <si>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</si>
  <si>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</si>
  <si>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</si>
  <si>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</si>
  <si>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</si>
  <si>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</si>
  <si>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</si>
  <si>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</si>
  <si>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</si>
  <si>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</si>
  <si>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</si>
  <si>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</si>
  <si>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</si>
  <si>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</si>
  <si>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</si>
  <si>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</si>
  <si>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</si>
  <si>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</si>
  <si>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</si>
  <si>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</si>
  <si>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</si>
  <si>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</si>
  <si>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</si>
  <si>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</si>
  <si>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</si>
  <si>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</si>
  <si>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</si>
  <si>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</si>
  <si>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</si>
  <si>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</si>
  <si>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</si>
  <si>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</si>
  <si>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</si>
  <si>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</si>
  <si>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</si>
  <si>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</si>
  <si>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</si>
  <si>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</si>
  <si>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</si>
  <si>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</si>
  <si>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</si>
  <si>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</si>
  <si>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</si>
  <si>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</si>
  <si>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</si>
  <si>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</si>
  <si>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</si>
  <si>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</si>
  <si>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</si>
  <si>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</si>
  <si>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</si>
  <si>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</si>
  <si>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</si>
  <si>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</si>
  <si>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</si>
  <si>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</si>
  <si>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</si>
  <si>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</si>
  <si>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</si>
  <si>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</si>
  <si>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</si>
  <si>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</si>
  <si>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</si>
  <si>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</si>
  <si>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</si>
  <si>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</si>
  <si>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</si>
  <si>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</si>
  <si>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</si>
  <si>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</si>
  <si>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</si>
  <si>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</si>
  <si>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</si>
  <si>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</si>
  <si>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</si>
  <si>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</si>
  <si>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</si>
  <si>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</si>
  <si>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</si>
  <si>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</si>
  <si>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</si>
  <si>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</si>
  <si>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</si>
  <si>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</si>
  <si>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</si>
  <si>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</si>
  <si>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</si>
  <si>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</si>
  <si>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</si>
  <si>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</si>
  <si>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</si>
  <si>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</si>
  <si>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</si>
  <si>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</si>
  <si>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</si>
  <si>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</si>
  <si>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</si>
  <si>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</si>
  <si>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</si>
  <si>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</si>
  <si>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</si>
  <si>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</si>
  <si>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</si>
  <si>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</si>
  <si>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</si>
  <si>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</si>
  <si>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</si>
  <si>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</si>
  <si>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</si>
  <si>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</si>
  <si>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</si>
  <si>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</si>
  <si>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</si>
  <si>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</si>
  <si>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</si>
  <si>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</si>
  <si>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</si>
  <si>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</si>
  <si>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</si>
  <si>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</si>
  <si>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</si>
  <si>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</si>
  <si>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</si>
  <si>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</si>
  <si>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</si>
  <si>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</si>
  <si>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</si>
  <si>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</si>
  <si>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</si>
  <si>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</si>
  <si>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</si>
  <si>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</si>
  <si>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</si>
  <si>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</si>
  <si>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</si>
  <si>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</si>
  <si>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</si>
  <si>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</si>
  <si>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</si>
  <si>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</si>
  <si>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</si>
  <si>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</si>
  <si>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</si>
  <si>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</si>
  <si>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</si>
  <si>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</si>
  <si>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</si>
  <si>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</si>
  <si>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</si>
  <si>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</si>
  <si>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</si>
  <si>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</si>
  <si>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</si>
  <si>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</si>
  <si>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</si>
  <si>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</si>
  <si>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</si>
  <si>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</si>
  <si>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</si>
  <si>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</si>
  <si>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</si>
  <si>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</si>
  <si>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</si>
  <si>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</si>
  <si>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</si>
  <si>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</si>
  <si>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</si>
  <si>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</si>
  <si>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</si>
  <si>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</si>
  <si>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</si>
  <si>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</si>
  <si>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</si>
  <si>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</si>
  <si>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</si>
  <si>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</si>
  <si>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</si>
  <si>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</si>
  <si>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</si>
  <si>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</si>
  <si>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</si>
  <si>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</si>
  <si>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</si>
  <si>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</si>
  <si>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</si>
  <si>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</si>
  <si>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</si>
  <si>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</si>
  <si>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</si>
  <si>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</si>
  <si>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</si>
  <si>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</si>
  <si>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</si>
  <si>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</si>
  <si>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</si>
  <si>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</si>
  <si>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</si>
  <si>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</si>
  <si>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</si>
  <si>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</si>
  <si>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</si>
  <si>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</si>
  <si>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</si>
  <si>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</si>
  <si>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</si>
  <si>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</si>
  <si>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</si>
  <si>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</si>
  <si>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</si>
  <si>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</si>
  <si>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</si>
  <si>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</si>
  <si>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</si>
  <si>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</si>
  <si>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</si>
  <si>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</si>
  <si>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</si>
  <si>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</si>
  <si>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</si>
  <si>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</si>
  <si>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</si>
  <si>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</si>
  <si>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</si>
  <si>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</si>
  <si>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</si>
  <si>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</si>
  <si>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</si>
  <si>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</si>
  <si>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</si>
  <si>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</si>
  <si>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</si>
  <si>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</si>
  <si>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</si>
  <si>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</si>
  <si>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</si>
  <si>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</si>
  <si>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</si>
  <si>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</si>
  <si>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</si>
  <si>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</si>
  <si>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</si>
  <si>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</si>
  <si>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</si>
  <si>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</si>
  <si>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</si>
  <si>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</si>
  <si>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</si>
  <si>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</si>
  <si>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</si>
  <si>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</si>
  <si>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</si>
  <si>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</si>
  <si>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</si>
  <si>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</si>
  <si>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</si>
  <si>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</si>
  <si>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</si>
  <si>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</si>
  <si>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</si>
  <si>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</si>
  <si>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</si>
  <si>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</si>
  <si>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</si>
  <si>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</si>
  <si>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</si>
  <si>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</si>
  <si>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</si>
  <si>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</si>
  <si>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</si>
  <si>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</si>
  <si>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</si>
  <si>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</si>
  <si>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</si>
  <si>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</si>
  <si>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</si>
  <si>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</si>
  <si>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</si>
  <si>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</si>
  <si>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</si>
  <si>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</si>
  <si>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</si>
  <si>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</si>
  <si>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</si>
  <si>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</si>
  <si>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</si>
  <si>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</si>
  <si>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</si>
  <si>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</si>
  <si>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</si>
  <si>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</si>
  <si>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</si>
  <si>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</si>
  <si>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</si>
  <si>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</si>
  <si>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</si>
  <si>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</si>
  <si>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</si>
  <si>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</si>
  <si>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</si>
  <si>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</si>
  <si>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</si>
  <si>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</si>
  <si>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</si>
  <si>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</si>
  <si>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</si>
  <si>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</si>
  <si>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</si>
  <si>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</si>
  <si>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</si>
  <si>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</si>
  <si>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</si>
  <si>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</si>
  <si>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</si>
  <si>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</si>
  <si>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</si>
  <si>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</si>
  <si>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</si>
  <si>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</si>
  <si>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</si>
  <si>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</si>
  <si>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</si>
  <si>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</si>
  <si>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</si>
  <si>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</si>
  <si>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</si>
  <si>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</si>
  <si>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</si>
  <si>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</si>
  <si>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</si>
  <si>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</si>
  <si>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</si>
  <si>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</si>
  <si>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</si>
  <si>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</si>
  <si>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</si>
  <si>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</si>
  <si>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</si>
  <si>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</si>
  <si>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</si>
  <si>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</si>
  <si>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</si>
  <si>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</si>
  <si>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</si>
  <si>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</si>
  <si>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</si>
  <si>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</si>
  <si>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</si>
  <si>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</si>
  <si>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</si>
  <si>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</si>
  <si>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</si>
  <si>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</si>
  <si>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</si>
  <si>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</si>
  <si>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</si>
  <si>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</si>
  <si>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</si>
  <si>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</si>
  <si>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</si>
  <si>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</si>
  <si>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</si>
  <si>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</si>
  <si>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</si>
  <si>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</si>
  <si>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</si>
  <si>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</si>
  <si>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</si>
  <si>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</si>
  <si>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</si>
  <si>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</si>
  <si>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</si>
  <si>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</si>
  <si>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</si>
  <si>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</si>
  <si>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</si>
  <si>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</si>
  <si>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</si>
  <si>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</si>
  <si>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</si>
  <si>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</si>
  <si>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</si>
  <si>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</si>
  <si>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</si>
  <si>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</si>
  <si>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</si>
  <si>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</si>
  <si>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</si>
  <si>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</si>
  <si>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</si>
  <si>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</si>
  <si>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</si>
  <si>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</si>
  <si>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</si>
  <si>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</si>
  <si>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</si>
  <si>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</si>
  <si>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</si>
  <si>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</si>
  <si>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</si>
  <si>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</si>
  <si>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</si>
  <si>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</si>
  <si>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</si>
  <si>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</si>
  <si>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</si>
  <si>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</si>
  <si>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</si>
  <si>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</si>
  <si>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</si>
  <si>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</si>
  <si>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</si>
  <si>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</si>
  <si>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</si>
  <si>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</si>
  <si>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</si>
  <si>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</si>
  <si>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</si>
  <si>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</si>
  <si>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</si>
  <si>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</si>
  <si>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</si>
  <si>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</si>
  <si>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</si>
  <si>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</si>
  <si>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</si>
  <si>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</si>
  <si>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</si>
  <si>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</si>
  <si>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</si>
  <si>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</si>
  <si>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</si>
  <si>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</si>
  <si>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</si>
  <si>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</si>
  <si>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</si>
  <si>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</si>
  <si>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</si>
  <si>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</si>
  <si>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</si>
  <si>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</si>
  <si>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</si>
  <si>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</si>
  <si>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</si>
  <si>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</si>
  <si>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</si>
  <si>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</si>
  <si>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</si>
  <si>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</si>
  <si>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</si>
  <si>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</si>
  <si>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</si>
  <si>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</si>
  <si>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</si>
  <si>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</si>
  <si>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</si>
  <si>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</si>
  <si>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</si>
  <si>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</si>
  <si>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</si>
  <si>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</si>
  <si>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</si>
  <si>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</si>
  <si>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</si>
  <si>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</si>
  <si>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</si>
  <si>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</si>
  <si>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</si>
  <si>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</si>
  <si>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</si>
  <si>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</si>
  <si>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</si>
  <si>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</si>
  <si>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</si>
  <si>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</si>
  <si>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</si>
  <si>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</si>
  <si>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</si>
  <si>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</si>
  <si>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</si>
  <si>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</si>
  <si>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</si>
  <si>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</si>
  <si>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</si>
  <si>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</si>
  <si>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</si>
  <si>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</si>
  <si>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</si>
  <si>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</si>
  <si>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</si>
  <si>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</si>
  <si>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</si>
  <si>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</si>
  <si>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</si>
  <si>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</si>
  <si>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</si>
  <si>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</si>
  <si>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</si>
  <si>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</si>
  <si>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</si>
  <si>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</si>
  <si>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</si>
  <si>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</si>
  <si>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</si>
  <si>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</si>
  <si>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</si>
  <si>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</si>
  <si>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</si>
  <si>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</si>
  <si>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</si>
  <si>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</si>
  <si>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</si>
  <si>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</si>
  <si>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</si>
  <si>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</si>
  <si>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</si>
  <si>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</si>
  <si>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</si>
  <si>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</si>
  <si>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</si>
  <si>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</si>
  <si>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</si>
  <si>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</si>
  <si>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</si>
  <si>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</si>
  <si>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</si>
  <si>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</si>
  <si>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</si>
  <si>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</si>
  <si>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</si>
  <si>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</si>
  <si>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</si>
  <si>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</si>
  <si>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</si>
  <si>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</si>
  <si>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</si>
  <si>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</si>
  <si>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</si>
  <si>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</si>
  <si>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</si>
  <si>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</si>
  <si>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</si>
  <si>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</si>
  <si>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</si>
  <si>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</si>
  <si>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</si>
  <si>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</si>
  <si>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</si>
  <si>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</si>
  <si>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</si>
  <si>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</si>
  <si>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</si>
  <si>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</si>
  <si>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</si>
  <si>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</si>
  <si>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</si>
  <si>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</si>
  <si>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</si>
  <si>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</si>
  <si>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</si>
  <si>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</si>
  <si>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</si>
  <si>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</si>
  <si>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</si>
  <si>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</si>
  <si>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</si>
  <si>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</si>
  <si>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</si>
  <si>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</si>
  <si>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</si>
  <si>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</si>
  <si>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</si>
  <si>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</si>
  <si>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</si>
  <si>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</si>
  <si>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</si>
  <si>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</si>
  <si>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</si>
  <si>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</si>
  <si>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</si>
  <si>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</si>
  <si>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</si>
  <si>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</si>
  <si>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</si>
  <si>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</si>
  <si>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</si>
  <si>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</si>
  <si>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</si>
  <si>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</si>
  <si>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</si>
  <si>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</si>
  <si>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</si>
  <si>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</si>
  <si>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</si>
  <si>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</si>
  <si>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</si>
  <si>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</si>
  <si>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</si>
  <si>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</si>
  <si>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</si>
  <si>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</si>
  <si>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</si>
  <si>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</si>
  <si>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</si>
  <si>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</si>
  <si>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</si>
  <si>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</si>
  <si>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</si>
  <si>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</si>
  <si>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</si>
  <si>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</si>
  <si>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</si>
  <si>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</si>
  <si>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</si>
  <si>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</si>
  <si>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</si>
  <si>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</si>
  <si>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</si>
  <si>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</si>
  <si>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</si>
  <si>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</si>
  <si>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</si>
  <si>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</si>
  <si>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</si>
  <si>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</si>
  <si>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</si>
  <si>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</si>
  <si>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</si>
  <si>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</si>
  <si>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</si>
  <si>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</si>
  <si>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</si>
  <si>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</si>
  <si>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</si>
  <si>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</si>
  <si>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</si>
  <si>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</si>
  <si>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</si>
  <si>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</si>
  <si>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</si>
  <si>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</si>
  <si>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</si>
  <si>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</si>
  <si>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</si>
  <si>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</si>
  <si>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</si>
  <si>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</si>
  <si>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</si>
  <si>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</si>
  <si>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</si>
  <si>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</si>
  <si>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</si>
  <si>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</si>
  <si>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</si>
  <si>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</si>
  <si>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</si>
  <si>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</si>
  <si>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</si>
  <si>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</si>
  <si>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</si>
  <si>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</si>
  <si>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</si>
  <si>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</si>
  <si>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</si>
  <si>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</si>
  <si>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</si>
  <si>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</si>
  <si>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</si>
  <si>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</si>
  <si>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</si>
  <si>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</si>
  <si>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</si>
  <si>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</si>
  <si>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</si>
  <si>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</si>
  <si>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</si>
  <si>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</si>
  <si>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</si>
  <si>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</si>
  <si>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</si>
  <si>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</si>
  <si>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</si>
  <si>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</si>
  <si>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</si>
  <si>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</si>
  <si>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</si>
  <si>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</si>
  <si>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</si>
  <si>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</si>
  <si>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</si>
  <si>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</si>
  <si>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</si>
  <si>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</si>
  <si>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</si>
  <si>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</si>
  <si>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</si>
  <si>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</si>
  <si>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</si>
  <si>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</si>
  <si>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</si>
  <si>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</si>
  <si>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</si>
  <si>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</si>
  <si>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</si>
  <si>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</si>
  <si>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</si>
  <si>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</si>
  <si>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</si>
  <si>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</si>
  <si>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</si>
  <si>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</si>
  <si>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</si>
  <si>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</si>
  <si>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</si>
  <si>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</si>
  <si>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</si>
  <si>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</si>
  <si>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</si>
  <si>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</si>
  <si>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</si>
  <si>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</si>
  <si>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</si>
  <si>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</si>
  <si>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</si>
  <si>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</si>
  <si>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</si>
  <si>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</si>
  <si>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</si>
  <si>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</si>
  <si>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</si>
  <si>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</si>
  <si>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</si>
  <si>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</si>
  <si>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</si>
  <si>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</si>
  <si>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</si>
  <si>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</si>
  <si>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</si>
  <si>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</si>
  <si>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</si>
  <si>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</si>
  <si>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</si>
  <si>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</si>
  <si>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</si>
  <si>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</si>
  <si>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</si>
  <si>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</si>
  <si>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</si>
  <si>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</si>
  <si>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</si>
  <si>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</si>
  <si>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</si>
  <si>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</si>
  <si>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</si>
  <si>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</si>
  <si>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</si>
  <si>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</si>
  <si>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</si>
  <si>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</si>
  <si>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</si>
  <si>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</si>
  <si>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</si>
  <si>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</si>
  <si>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</si>
  <si>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</si>
  <si>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</si>
  <si>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</si>
  <si>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</si>
  <si>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</si>
  <si>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</si>
  <si>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</si>
  <si>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</si>
  <si>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</si>
  <si>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</si>
  <si>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</si>
  <si>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</si>
  <si>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</si>
  <si>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</si>
  <si>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</si>
  <si>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</si>
  <si>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</si>
  <si>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</si>
  <si>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</si>
  <si>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</si>
  <si>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</si>
  <si>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</si>
  <si>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</si>
  <si>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</si>
  <si>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</si>
  <si>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</si>
  <si>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</si>
  <si>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</si>
  <si>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</si>
  <si>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</si>
  <si>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</si>
  <si>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</si>
  <si>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</si>
  <si>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</si>
  <si>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</si>
  <si>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</si>
  <si>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</si>
  <si>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</si>
  <si>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</si>
  <si>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</si>
  <si>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</si>
  <si>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</si>
  <si>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</si>
  <si>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</si>
  <si>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</si>
  <si>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</si>
  <si>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</si>
  <si>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</si>
  <si>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</si>
  <si>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</si>
  <si>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</si>
  <si>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</si>
  <si>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</si>
  <si>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</si>
  <si>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</si>
  <si>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</si>
  <si>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</si>
  <si>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</si>
  <si>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</si>
  <si>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</si>
  <si>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</si>
  <si>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</si>
  <si>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</si>
  <si>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</si>
  <si>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</si>
  <si>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</si>
  <si>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</si>
  <si>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</si>
  <si>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</si>
  <si>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</si>
  <si>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</si>
  <si>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</si>
  <si>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</si>
  <si>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</si>
  <si>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</si>
  <si>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</si>
  <si>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</si>
  <si>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</si>
  <si>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</si>
  <si>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</si>
  <si>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</si>
  <si>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</si>
  <si>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</si>
  <si>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</si>
  <si>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</si>
  <si>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</si>
  <si>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</si>
  <si>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</si>
  <si>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</si>
  <si>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</si>
  <si>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</si>
  <si>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</si>
  <si>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</si>
  <si>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</si>
  <si>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</si>
  <si>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</si>
  <si>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</si>
  <si>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</si>
  <si>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</si>
  <si>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</si>
  <si>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</si>
  <si>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</si>
  <si>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</si>
  <si>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</si>
  <si>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</si>
  <si>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</si>
  <si>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</si>
  <si>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</si>
  <si>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</si>
  <si>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</si>
  <si>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</si>
  <si>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</si>
  <si>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</si>
  <si>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</si>
  <si>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</si>
  <si>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</si>
  <si>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</si>
  <si>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</si>
  <si>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CALLE 44  18 08 BARRANQUILLA</t>
  </si>
  <si>
    <t>3015809996</t>
  </si>
  <si>
    <t>012016001205</t>
  </si>
  <si>
    <t>fundacol2013@outlook.com</t>
  </si>
  <si>
    <t>012017002489</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</si>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</sst>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90" zoomScaleNormal="90" zoomScalePageLayoutView="40" workbookViewId="0">
      <selection activeCell="H21" sqref="H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2758</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186"/>
      <c r="I20" s="149" t="s">
        <v>220</v>
      </c>
      <c r="J20" s="150" t="s">
        <v>499</v>
      </c>
      <c r="K20" s="151">
        <v>3382426631</v>
      </c>
      <c r="L20" s="152">
        <v>44193</v>
      </c>
      <c r="M20" s="152">
        <v>44561</v>
      </c>
      <c r="N20" s="135">
        <f>+(M20-L20)/30</f>
        <v>12.266666666666667</v>
      </c>
      <c r="O20" s="138"/>
      <c r="U20" s="134"/>
      <c r="V20" s="105">
        <f ca="1">NOW()</f>
        <v>44193.815294907406</v>
      </c>
      <c r="W20" s="105">
        <f ca="1">NOW()</f>
        <v>44193.815294907406</v>
      </c>
    </row>
    <row r="21" spans="1:23" ht="30" customHeight="1" outlineLevel="1" x14ac:dyDescent="0.25">
      <c r="A21" s="9"/>
      <c r="B21" s="71"/>
      <c r="C21" s="5"/>
      <c r="D21" s="5"/>
      <c r="E21" s="5"/>
      <c r="F21" s="5"/>
      <c r="G21" s="5"/>
      <c r="H21" s="70"/>
      <c r="I21" s="149" t="s">
        <v>220</v>
      </c>
      <c r="J21" s="150" t="s">
        <v>499</v>
      </c>
      <c r="K21" s="151"/>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t="s">
        <v>220</v>
      </c>
      <c r="J22" s="150" t="s">
        <v>509</v>
      </c>
      <c r="K22" s="151"/>
      <c r="L22" s="152">
        <v>44193</v>
      </c>
      <c r="M22" s="152">
        <v>44561</v>
      </c>
      <c r="N22" s="136">
        <f t="shared" ref="N22:N33" si="1">+(M22-L22)/30</f>
        <v>12.266666666666667</v>
      </c>
      <c r="O22" s="139"/>
    </row>
    <row r="23" spans="1:23" ht="30" customHeight="1" outlineLevel="1" x14ac:dyDescent="0.25">
      <c r="A23" s="9"/>
      <c r="B23" s="101"/>
      <c r="C23" s="21"/>
      <c r="D23" s="21"/>
      <c r="E23" s="21"/>
      <c r="F23" s="5"/>
      <c r="G23" s="5"/>
      <c r="H23" s="70"/>
      <c r="I23" s="149" t="s">
        <v>220</v>
      </c>
      <c r="J23" s="150" t="s">
        <v>509</v>
      </c>
      <c r="K23" s="151"/>
      <c r="L23" s="152">
        <v>44193</v>
      </c>
      <c r="M23" s="152">
        <v>44561</v>
      </c>
      <c r="N23" s="136">
        <f t="shared" si="1"/>
        <v>12.266666666666667</v>
      </c>
      <c r="O23" s="139"/>
      <c r="Q23" s="104"/>
      <c r="R23" s="55"/>
      <c r="S23" s="105"/>
      <c r="T23" s="105"/>
    </row>
    <row r="24" spans="1:23" ht="30" customHeight="1" outlineLevel="1" x14ac:dyDescent="0.25">
      <c r="A24" s="9"/>
      <c r="B24" s="101"/>
      <c r="C24" s="21"/>
      <c r="D24" s="21"/>
      <c r="E24" s="21"/>
      <c r="F24" s="5"/>
      <c r="G24" s="5"/>
      <c r="H24" s="70"/>
      <c r="I24" s="149" t="s">
        <v>220</v>
      </c>
      <c r="J24" s="150" t="s">
        <v>501</v>
      </c>
      <c r="K24" s="151"/>
      <c r="L24" s="152">
        <v>44193</v>
      </c>
      <c r="M24" s="152">
        <v>44561</v>
      </c>
      <c r="N24" s="136">
        <f t="shared" si="1"/>
        <v>12.266666666666667</v>
      </c>
      <c r="O24" s="139"/>
    </row>
    <row r="25" spans="1:23" ht="30" customHeight="1" outlineLevel="1" x14ac:dyDescent="0.25">
      <c r="A25" s="9"/>
      <c r="B25" s="101"/>
      <c r="C25" s="21"/>
      <c r="D25" s="21"/>
      <c r="E25" s="21"/>
      <c r="F25" s="5"/>
      <c r="G25" s="5"/>
      <c r="H25" s="70"/>
      <c r="I25" s="149" t="s">
        <v>220</v>
      </c>
      <c r="J25" s="150" t="s">
        <v>501</v>
      </c>
      <c r="K25" s="151"/>
      <c r="L25" s="152">
        <v>44193</v>
      </c>
      <c r="M25" s="152">
        <v>44561</v>
      </c>
      <c r="N25" s="136">
        <f t="shared" si="1"/>
        <v>12.266666666666667</v>
      </c>
      <c r="O25" s="139"/>
    </row>
    <row r="26" spans="1:23" ht="30" customHeight="1" outlineLevel="1" x14ac:dyDescent="0.25">
      <c r="A26" s="9"/>
      <c r="B26" s="101"/>
      <c r="C26" s="21"/>
      <c r="D26" s="21"/>
      <c r="E26" s="21"/>
      <c r="F26" s="5"/>
      <c r="G26" s="5"/>
      <c r="H26" s="70"/>
      <c r="I26" s="149" t="s">
        <v>220</v>
      </c>
      <c r="J26" s="150" t="s">
        <v>506</v>
      </c>
      <c r="K26" s="151"/>
      <c r="L26" s="152">
        <v>44193</v>
      </c>
      <c r="M26" s="152">
        <v>44561</v>
      </c>
      <c r="N26" s="136">
        <f t="shared" si="1"/>
        <v>12.266666666666667</v>
      </c>
      <c r="O26" s="139"/>
    </row>
    <row r="27" spans="1:23" ht="30" customHeight="1" outlineLevel="1" x14ac:dyDescent="0.25">
      <c r="A27" s="9"/>
      <c r="B27" s="101"/>
      <c r="C27" s="21"/>
      <c r="D27" s="21"/>
      <c r="E27" s="21"/>
      <c r="F27" s="5"/>
      <c r="G27" s="5"/>
      <c r="H27" s="70"/>
      <c r="I27" s="149" t="s">
        <v>220</v>
      </c>
      <c r="J27" s="150" t="s">
        <v>506</v>
      </c>
      <c r="K27" s="151"/>
      <c r="L27" s="152">
        <v>44193</v>
      </c>
      <c r="M27" s="152">
        <v>44561</v>
      </c>
      <c r="N27" s="136">
        <f t="shared" si="1"/>
        <v>12.266666666666667</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DE LA COMUNIDAD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2746</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2748</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2749</v>
      </c>
      <c r="E96" s="145">
        <v>43082</v>
      </c>
      <c r="F96" s="145">
        <v>43404</v>
      </c>
      <c r="G96" s="160">
        <f t="shared" si="3"/>
        <v>10.733333333333333</v>
      </c>
      <c r="H96" s="122" t="s">
        <v>2755</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2749</v>
      </c>
      <c r="E97" s="145">
        <v>43082</v>
      </c>
      <c r="F97" s="145">
        <v>43404</v>
      </c>
      <c r="G97" s="160">
        <f t="shared" si="3"/>
        <v>10.733333333333333</v>
      </c>
      <c r="H97" s="122" t="s">
        <v>2755</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2750</v>
      </c>
      <c r="E98" s="145">
        <v>43082</v>
      </c>
      <c r="F98" s="145">
        <v>43441</v>
      </c>
      <c r="G98" s="160">
        <f t="shared" si="3"/>
        <v>11.966666666666667</v>
      </c>
      <c r="H98" s="122" t="s">
        <v>2755</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2751</v>
      </c>
      <c r="E99" s="145">
        <v>43495</v>
      </c>
      <c r="F99" s="145">
        <v>43631</v>
      </c>
      <c r="G99" s="160">
        <f t="shared" si="3"/>
        <v>4.5333333333333332</v>
      </c>
      <c r="H99" s="122" t="s">
        <v>2755</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2752</v>
      </c>
      <c r="E100" s="145">
        <v>43819</v>
      </c>
      <c r="F100" s="145">
        <v>43921</v>
      </c>
      <c r="G100" s="160">
        <f t="shared" si="3"/>
        <v>3.4</v>
      </c>
      <c r="H100" s="122" t="s">
        <v>2755</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2752</v>
      </c>
      <c r="E101" s="145">
        <v>43819</v>
      </c>
      <c r="F101" s="145">
        <v>43921</v>
      </c>
      <c r="G101" s="160">
        <f t="shared" si="3"/>
        <v>3.4</v>
      </c>
      <c r="H101" s="122" t="s">
        <v>2755</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2752</v>
      </c>
      <c r="E102" s="145">
        <v>43819</v>
      </c>
      <c r="F102" s="145">
        <v>43921</v>
      </c>
      <c r="G102" s="160">
        <f t="shared" si="3"/>
        <v>3.4</v>
      </c>
      <c r="H102" s="122" t="s">
        <v>2755</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2753</v>
      </c>
      <c r="E103" s="145">
        <v>43644</v>
      </c>
      <c r="F103" s="145">
        <v>43818</v>
      </c>
      <c r="G103" s="160">
        <f t="shared" si="3"/>
        <v>5.8</v>
      </c>
      <c r="H103" s="122" t="s">
        <v>2755</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2753</v>
      </c>
      <c r="E104" s="145">
        <v>43644</v>
      </c>
      <c r="F104" s="145">
        <v>43818</v>
      </c>
      <c r="G104" s="160">
        <f t="shared" si="3"/>
        <v>5.8</v>
      </c>
      <c r="H104" s="122" t="s">
        <v>2755</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2753</v>
      </c>
      <c r="E105" s="145">
        <v>43644</v>
      </c>
      <c r="F105" s="145">
        <v>43818</v>
      </c>
      <c r="G105" s="160">
        <f t="shared" si="3"/>
        <v>5.8</v>
      </c>
      <c r="H105" s="122" t="s">
        <v>2755</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2754</v>
      </c>
      <c r="E106" s="145">
        <v>43922</v>
      </c>
      <c r="F106" s="145">
        <v>44165</v>
      </c>
      <c r="G106" s="160">
        <f t="shared" si="3"/>
        <v>8.1</v>
      </c>
      <c r="H106" s="64" t="s">
        <v>2756</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2754</v>
      </c>
      <c r="E107" s="145">
        <v>43922</v>
      </c>
      <c r="F107" s="145">
        <v>44165</v>
      </c>
      <c r="G107" s="160">
        <f t="shared" si="3"/>
        <v>8.1</v>
      </c>
      <c r="H107" s="64" t="s">
        <v>2756</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ref="N137:N160" si="6">+IF(M137="No",1,IF(M137="Si","Ingrese %",""))</f>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101472798.92999999</v>
      </c>
      <c r="F185" s="92"/>
      <c r="G185" s="93"/>
      <c r="H185" s="88"/>
      <c r="I185" s="90" t="s">
        <v>2627</v>
      </c>
      <c r="J185" s="166">
        <f>+SUM(M179:M183)</f>
        <v>0.03</v>
      </c>
      <c r="K185" s="202" t="s">
        <v>2628</v>
      </c>
      <c r="L185" s="202"/>
      <c r="M185" s="94">
        <f>+J185*(SUM(K20:K35))</f>
        <v>101472798.92999999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t="s">
        <v>2744</v>
      </c>
      <c r="L211" s="21"/>
      <c r="M211" s="21"/>
      <c r="N211" s="21"/>
      <c r="O211" s="8"/>
    </row>
    <row r="212" spans="1:15" x14ac:dyDescent="0.25">
      <c r="A212" s="9"/>
      <c r="B212" s="27" t="s">
        <v>2619</v>
      </c>
      <c r="C212" s="147" t="s">
        <v>2743</v>
      </c>
      <c r="D212" s="21"/>
      <c r="G212" s="27" t="s">
        <v>2621</v>
      </c>
      <c r="H212" s="148" t="s">
        <v>2745</v>
      </c>
      <c r="J212" s="27" t="s">
        <v>2623</v>
      </c>
      <c r="K212" s="147"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5"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8:D160 M137:M160 G114:G121 G139:J160 G48:G90 G122:G135 G136:G13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2020-12-29T00:32:13Z</cp:lastPrinted>
  <dcterms:created xsi:type="dcterms:W3CDTF">2020-10-14T21:57:42Z</dcterms:created>
  <dcterms:modified xsi:type="dcterms:W3CDTF">2020-12-29T00:34:06Z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