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MI_Oferente_Singular!$A:$O</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<sst xmlns="http://schemas.openxmlformats.org/spreadsheetml/2006/main" count="3083" uniqueCount="2699">
  <si>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</si>
  <si>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</si>
  <si>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</si>
  <si>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</si>
  <si>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</si>
  <si>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</si>
  <si>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</si>
  <si>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</si>
  <si>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</si>
  <si>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</si>
  <si>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</si>
  <si>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</si>
  <si>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</si>
  <si>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</si>
  <si>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</si>
  <si>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</si>
  <si>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</si>
  <si>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</si>
  <si>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</si>
  <si>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</si>
  <si>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</si>
  <si>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</si>
  <si>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</si>
  <si>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</si>
  <si>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</si>
  <si>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</si>
  <si>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</si>
  <si>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</si>
  <si>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</si>
  <si>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</si>
  <si>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</si>
  <si>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</si>
  <si>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</si>
  <si>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</si>
  <si>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</si>
  <si>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</si>
  <si>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</si>
  <si>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</si>
  <si>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</si>
  <si>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</si>
  <si>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</si>
  <si>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</si>
  <si>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</si>
  <si>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</si>
  <si>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</si>
  <si>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</si>
  <si>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</si>
  <si>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</si>
  <si>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</si>
  <si>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</si>
  <si>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</si>
  <si>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</si>
  <si>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</si>
  <si>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</si>
  <si>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</si>
  <si>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</si>
  <si>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</si>
  <si>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</si>
  <si>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</si>
  <si>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</si>
  <si>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</si>
  <si>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</si>
  <si>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</si>
  <si>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</si>
  <si>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</si>
  <si>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</si>
  <si>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</si>
  <si>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</si>
  <si>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</si>
  <si>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</si>
  <si>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</si>
  <si>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</si>
  <si>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</si>
  <si>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</si>
  <si>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</si>
  <si>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</si>
  <si>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</si>
  <si>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</si>
  <si>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</si>
  <si>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</si>
  <si>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</si>
  <si>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</si>
  <si>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</si>
  <si>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</si>
  <si>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</si>
  <si>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</si>
  <si>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</si>
  <si>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</si>
  <si>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</si>
  <si>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</si>
  <si>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</si>
  <si>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</si>
  <si>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</si>
  <si>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</si>
  <si>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</si>
  <si>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</si>
  <si>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</si>
  <si>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</si>
  <si>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</si>
  <si>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</si>
  <si>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</si>
  <si>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</si>
  <si>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</si>
  <si>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</si>
  <si>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</si>
  <si>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</si>
  <si>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</si>
  <si>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</si>
  <si>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</si>
  <si>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</si>
  <si>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</si>
  <si>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</si>
  <si>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</si>
  <si>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</si>
  <si>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</si>
  <si>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</si>
  <si>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</si>
  <si>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</si>
  <si>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</si>
  <si>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</si>
  <si>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</si>
  <si>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</si>
  <si>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</si>
  <si>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</si>
  <si>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</si>
  <si>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</si>
  <si>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</si>
  <si>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</si>
  <si>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</si>
  <si>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</si>
  <si>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</si>
  <si>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</si>
  <si>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</si>
  <si>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</si>
  <si>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</si>
  <si>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</si>
  <si>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</si>
  <si>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</si>
  <si>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</si>
  <si>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</si>
  <si>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</si>
  <si>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</si>
  <si>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</si>
  <si>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</si>
  <si>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</si>
  <si>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</si>
  <si>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</si>
  <si>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</si>
  <si>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</si>
  <si>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</si>
  <si>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</si>
  <si>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</si>
  <si>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</si>
  <si>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</si>
  <si>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</si>
  <si>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</si>
  <si>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</si>
  <si>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</si>
  <si>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</si>
  <si>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</si>
  <si>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</si>
  <si>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</si>
  <si>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</si>
  <si>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</si>
  <si>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</si>
  <si>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</si>
  <si>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</si>
  <si>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</si>
  <si>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</si>
  <si>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</si>
  <si>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</si>
  <si>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</si>
  <si>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</si>
  <si>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</si>
  <si>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</si>
  <si>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</si>
  <si>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</si>
  <si>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</si>
  <si>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</si>
  <si>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</si>
  <si>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</si>
  <si>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</si>
  <si>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</si>
  <si>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</si>
  <si>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</si>
  <si>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</si>
  <si>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</si>
  <si>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</si>
  <si>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</si>
  <si>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</si>
  <si>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</si>
  <si>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</si>
  <si>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</si>
  <si>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</si>
  <si>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</si>
  <si>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</si>
  <si>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</si>
  <si>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</si>
  <si>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</si>
  <si>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</si>
  <si>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</si>
  <si>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</si>
  <si>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</si>
  <si>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</si>
  <si>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</si>
  <si>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</si>
  <si>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</si>
  <si>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</si>
  <si>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</si>
  <si>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</si>
  <si>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</si>
  <si>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</si>
  <si>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</si>
  <si>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</si>
  <si>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</si>
  <si>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</si>
  <si>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</si>
  <si>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</si>
  <si>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</si>
  <si>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</si>
  <si>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</si>
  <si>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</si>
  <si>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</si>
  <si>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</si>
  <si>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</si>
  <si>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</si>
  <si>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</si>
  <si>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</si>
  <si>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</si>
  <si>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</si>
  <si>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</si>
  <si>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</si>
  <si>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</si>
  <si>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</si>
  <si>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</si>
  <si>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</si>
  <si>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</si>
  <si>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</si>
  <si>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</si>
  <si>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</si>
  <si>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</si>
  <si>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</si>
  <si>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</si>
  <si>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</si>
  <si>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</si>
  <si>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</si>
  <si>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</si>
  <si>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</si>
  <si>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</si>
  <si>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</si>
  <si>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</si>
  <si>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</si>
  <si>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</si>
  <si>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</si>
  <si>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</si>
  <si>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</si>
  <si>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</si>
  <si>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</si>
  <si>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</si>
  <si>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</si>
  <si>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</si>
  <si>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</si>
  <si>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</si>
  <si>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</si>
  <si>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</si>
  <si>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</si>
  <si>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</si>
  <si>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</si>
  <si>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</si>
  <si>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</si>
  <si>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</si>
  <si>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</si>
  <si>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</si>
  <si>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</si>
  <si>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</si>
  <si>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</si>
  <si>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</si>
  <si>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</si>
  <si>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</si>
  <si>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</si>
  <si>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</si>
  <si>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</si>
  <si>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</si>
  <si>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</si>
  <si>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</si>
  <si>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</si>
  <si>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</si>
  <si>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</si>
  <si>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</si>
  <si>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</si>
  <si>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</si>
  <si>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</si>
  <si>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</si>
  <si>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</si>
  <si>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</si>
  <si>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</si>
  <si>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</si>
  <si>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</si>
  <si>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</si>
  <si>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</si>
  <si>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</si>
  <si>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</si>
  <si>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</si>
  <si>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</si>
  <si>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</si>
  <si>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</si>
  <si>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</si>
  <si>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</si>
  <si>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</si>
  <si>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</si>
  <si>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</si>
  <si>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</si>
  <si>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</si>
  <si>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</si>
  <si>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</si>
  <si>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</si>
  <si>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</si>
  <si>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</si>
  <si>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</si>
  <si>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</si>
  <si>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</si>
  <si>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</si>
  <si>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</si>
  <si>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</si>
  <si>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</si>
  <si>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</si>
  <si>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</si>
  <si>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</si>
  <si>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</si>
  <si>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</si>
  <si>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</si>
  <si>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</si>
  <si>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</si>
  <si>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</si>
  <si>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</si>
  <si>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</si>
  <si>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</si>
  <si>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</si>
  <si>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</si>
  <si>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</si>
  <si>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</si>
  <si>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</si>
  <si>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</si>
  <si>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</si>
  <si>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</si>
  <si>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</si>
  <si>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</si>
  <si>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</si>
  <si>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</si>
  <si>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</si>
  <si>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</si>
  <si>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</si>
  <si>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</si>
  <si>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</si>
  <si>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</si>
  <si>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</si>
  <si>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</si>
  <si>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</si>
  <si>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</si>
  <si>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</si>
  <si>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</si>
  <si>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</si>
  <si>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</si>
  <si>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</si>
  <si>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</si>
  <si>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</si>
  <si>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</si>
  <si>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</si>
  <si>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</si>
  <si>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</si>
  <si>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</si>
  <si>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</si>
  <si>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</si>
  <si>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</si>
  <si>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</si>
  <si>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</si>
  <si>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</si>
  <si>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</si>
  <si>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</si>
  <si>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</si>
  <si>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</si>
  <si>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</si>
  <si>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</si>
  <si>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</si>
  <si>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</si>
  <si>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</si>
  <si>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</si>
  <si>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</si>
  <si>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</si>
  <si>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</si>
  <si>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</si>
  <si>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</si>
  <si>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</si>
  <si>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</si>
  <si>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</si>
  <si>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</si>
  <si>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</si>
  <si>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</si>
  <si>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</si>
  <si>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</si>
  <si>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</si>
  <si>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</si>
  <si>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</si>
  <si>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</si>
  <si>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</si>
  <si>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</si>
  <si>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</si>
  <si>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</si>
  <si>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</si>
  <si>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</si>
  <si>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</si>
  <si>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</si>
  <si>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</si>
  <si>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</si>
  <si>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</si>
  <si>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</si>
  <si>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</si>
  <si>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</si>
  <si>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</si>
  <si>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</si>
  <si>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</si>
  <si>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</si>
  <si>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</si>
  <si>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</si>
  <si>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</si>
  <si>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</si>
  <si>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</si>
  <si>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</si>
  <si>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</si>
  <si>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</si>
  <si>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</si>
  <si>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</si>
  <si>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</si>
  <si>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</si>
  <si>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</si>
  <si>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</si>
  <si>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</si>
  <si>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</si>
  <si>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</si>
  <si>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</si>
  <si>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</si>
  <si>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</si>
  <si>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</si>
  <si>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</si>
  <si>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</si>
  <si>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</si>
  <si>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</si>
  <si>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</si>
  <si>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</si>
  <si>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</si>
  <si>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</si>
  <si>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</si>
  <si>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</si>
  <si>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</si>
  <si>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</si>
  <si>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</si>
  <si>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</si>
  <si>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</si>
  <si>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</si>
  <si>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</si>
  <si>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</si>
  <si>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</si>
  <si>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</si>
  <si>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</si>
  <si>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</si>
  <si>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</si>
  <si>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</si>
  <si>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</si>
  <si>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</si>
  <si>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</si>
  <si>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</si>
  <si>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</si>
  <si>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</si>
  <si>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</si>
  <si>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</si>
  <si>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</si>
  <si>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</si>
  <si>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</si>
  <si>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</si>
  <si>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</si>
  <si>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</si>
  <si>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</si>
  <si>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</si>
  <si>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</si>
  <si>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</si>
  <si>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</si>
  <si>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</si>
  <si>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</si>
  <si>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</si>
  <si>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</si>
  <si>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</si>
  <si>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</si>
  <si>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</si>
  <si>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</si>
  <si>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</si>
  <si>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</si>
  <si>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</si>
  <si>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</si>
  <si>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</si>
  <si>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</si>
  <si>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</si>
  <si>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</si>
  <si>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</si>
  <si>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</si>
  <si>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</si>
  <si>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</si>
  <si>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</si>
  <si>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</si>
  <si>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</si>
  <si>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</si>
  <si>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</si>
  <si>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</si>
  <si>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</si>
  <si>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</si>
  <si>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</si>
  <si>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</si>
  <si>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</si>
  <si>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</si>
  <si>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</si>
  <si>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</si>
  <si>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</si>
  <si>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</si>
  <si>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</si>
  <si>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</si>
  <si>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</si>
  <si>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</si>
  <si>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</si>
  <si>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</si>
  <si>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</si>
  <si>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</si>
  <si>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</si>
  <si>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</si>
  <si>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</si>
  <si>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</si>
  <si>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</si>
  <si>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</si>
  <si>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</si>
  <si>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</si>
  <si>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</si>
  <si>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</si>
  <si>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</si>
  <si>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</si>
  <si>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</si>
  <si>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</si>
  <si>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</si>
  <si>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</si>
  <si>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</si>
  <si>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</si>
  <si>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</si>
  <si>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</si>
  <si>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</si>
  <si>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</si>
  <si>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</si>
  <si>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</si>
  <si>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</si>
  <si>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</si>
  <si>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</si>
  <si>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</si>
  <si>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</si>
  <si>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</si>
  <si>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</si>
  <si>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</si>
  <si>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</si>
  <si>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</si>
  <si>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</si>
  <si>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</si>
  <si>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</si>
  <si>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</si>
  <si>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</si>
  <si>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</si>
  <si>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</si>
  <si>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</si>
  <si>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</si>
  <si>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</si>
  <si>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</si>
  <si>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</si>
  <si>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</si>
  <si>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</si>
  <si>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</si>
  <si>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</si>
  <si>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</si>
  <si>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</si>
  <si>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</si>
  <si>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</si>
  <si>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</si>
  <si>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</si>
  <si>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</si>
  <si>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</si>
  <si>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</si>
  <si>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</si>
  <si>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</si>
  <si>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</si>
  <si>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</si>
  <si>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</si>
  <si>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</si>
  <si>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</si>
  <si>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</si>
  <si>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</si>
  <si>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</si>
  <si>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</si>
  <si>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</si>
  <si>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</si>
  <si>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</si>
  <si>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</si>
  <si>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</si>
  <si>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</si>
  <si>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</si>
  <si>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</si>
  <si>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</si>
  <si>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</si>
  <si>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</si>
  <si>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</si>
  <si>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</si>
  <si>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</si>
  <si>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</si>
  <si>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</si>
  <si>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</si>
  <si>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</si>
  <si>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</si>
  <si>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</si>
  <si>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</si>
  <si>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</si>
  <si>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</si>
  <si>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</si>
  <si>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</si>
  <si>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</si>
  <si>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</si>
  <si>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</si>
  <si>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</si>
  <si>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</si>
  <si>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</si>
  <si>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</si>
  <si>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</si>
  <si>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</si>
  <si>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</si>
  <si>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</si>
  <si>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</si>
  <si>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</si>
  <si>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</si>
  <si>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</si>
  <si>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</si>
  <si>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</si>
  <si>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</si>
  <si>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</si>
  <si>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</si>
  <si>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</si>
  <si>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</si>
  <si>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</si>
  <si>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</si>
  <si>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</si>
  <si>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</si>
  <si>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</si>
  <si>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</si>
  <si>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</si>
  <si>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</si>
  <si>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</si>
  <si>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</si>
  <si>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</si>
  <si>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</si>
  <si>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</si>
  <si>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</si>
  <si>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</si>
  <si>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</si>
  <si>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</si>
  <si>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</si>
  <si>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</si>
  <si>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</si>
  <si>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</si>
  <si>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</si>
  <si>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</si>
  <si>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</si>
  <si>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</si>
  <si>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</si>
  <si>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</si>
  <si>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</si>
  <si>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</si>
  <si>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</si>
  <si>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</si>
  <si>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</si>
  <si>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</si>
  <si>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</si>
  <si>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</si>
  <si>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</si>
  <si>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</si>
  <si>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</si>
  <si>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</si>
  <si>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</si>
  <si>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</si>
  <si>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</si>
  <si>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</si>
  <si>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</si>
  <si>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</si>
  <si>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</si>
  <si>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</si>
  <si>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</si>
  <si>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</si>
  <si>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</si>
  <si>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</si>
  <si>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</si>
  <si>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</si>
  <si>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</si>
  <si>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</si>
  <si>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</si>
  <si>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</si>
  <si>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</si>
  <si>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</si>
  <si>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</si>
  <si>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</si>
  <si>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</si>
  <si>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</si>
  <si>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</si>
  <si>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</si>
  <si>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</si>
  <si>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</si>
  <si>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</si>
  <si>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</si>
  <si>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</si>
  <si>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</si>
  <si>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</si>
  <si>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</si>
  <si>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</si>
  <si>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</si>
  <si>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</si>
  <si>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</si>
  <si>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</si>
  <si>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</si>
  <si>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</si>
  <si>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</si>
  <si>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</si>
  <si>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</si>
  <si>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</si>
  <si>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</si>
  <si>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</si>
  <si>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</si>
  <si>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</si>
  <si>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</si>
  <si>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</si>
  <si>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</si>
  <si>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</si>
  <si>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</si>
  <si>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</si>
  <si>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</si>
  <si>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</si>
  <si>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</si>
  <si>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</si>
  <si>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</si>
  <si>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</si>
  <si>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</si>
  <si>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</si>
  <si>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</si>
  <si>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</si>
  <si>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</si>
  <si>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</si>
  <si>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</si>
  <si>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</si>
  <si>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</si>
  <si>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</si>
  <si>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</si>
  <si>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</si>
  <si>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</si>
  <si>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</si>
  <si>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</si>
  <si>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</si>
  <si>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</si>
  <si>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</si>
  <si>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</si>
  <si>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</si>
  <si>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</si>
  <si>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</si>
  <si>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</si>
  <si>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</si>
  <si>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</si>
  <si>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</si>
  <si>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</si>
  <si>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</si>
  <si>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</si>
  <si>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</si>
  <si>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</si>
  <si>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</si>
  <si>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</si>
  <si>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</si>
  <si>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</si>
  <si>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</si>
  <si>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</si>
  <si>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</si>
  <si>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</si>
  <si>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</si>
  <si>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</si>
  <si>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</si>
  <si>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</si>
  <si>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</si>
  <si>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</si>
  <si>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</si>
  <si>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</si>
  <si>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</si>
  <si>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</si>
  <si>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</si>
  <si>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</si>
  <si>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</si>
  <si>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</si>
  <si>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</si>
  <si>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</si>
  <si>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</si>
  <si>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</si>
  <si>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</si>
  <si>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</si>
  <si>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</si>
  <si>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</si>
  <si>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</si>
  <si>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</si>
  <si>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</si>
  <si>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</si>
  <si>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</si>
  <si>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</si>
  <si>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</si>
  <si>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</si>
  <si>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</si>
  <si>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</si>
  <si>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</si>
  <si>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</si>
  <si>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</si>
  <si>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</si>
  <si>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</si>
  <si>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</si>
  <si>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</si>
  <si>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</si>
  <si>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</si>
  <si>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</si>
  <si>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</si>
  <si>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</si>
  <si>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</si>
  <si>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</si>
  <si>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</si>
  <si>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</si>
  <si>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</si>
  <si>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</si>
  <si>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</si>
  <si>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</si>
  <si>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</si>
  <si>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</si>
  <si>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</si>
  <si>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</si>
  <si>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</si>
  <si>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</si>
  <si>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</si>
  <si>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</si>
  <si>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</si>
  <si>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</si>
  <si>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</si>
  <si>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</si>
  <si>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</si>
  <si>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</si>
  <si>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</si>
  <si>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</si>
  <si>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</si>
  <si>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</si>
  <si>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</si>
  <si>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</si>
  <si>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</si>
  <si>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</si>
  <si>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</si>
  <si>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</si>
  <si>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</si>
  <si>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</si>
  <si>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</si>
  <si>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</si>
  <si>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</si>
  <si>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</si>
  <si>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</si>
  <si>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</si>
  <si>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</si>
  <si>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</si>
  <si>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</si>
  <si>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</si>
  <si>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</si>
  <si>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</si>
  <si>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</si>
  <si>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</si>
  <si>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</si>
  <si>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</si>
  <si>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</si>
  <si>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</si>
  <si>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</si>
  <si>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</si>
  <si>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</si>
  <si>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</si>
  <si>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</si>
  <si>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</si>
  <si>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</si>
  <si>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</si>
  <si>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</si>
  <si>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</si>
  <si>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</si>
  <si>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</si>
  <si>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</si>
  <si>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</si>
  <si>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</si>
  <si>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</si>
  <si>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</si>
  <si>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</si>
  <si>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</si>
  <si>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</si>
  <si>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</si>
  <si>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</si>
  <si>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</si>
  <si>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</si>
  <si>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</si>
  <si>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</si>
  <si>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</si>
  <si>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</si>
  <si>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</si>
  <si>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</si>
  <si>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</si>
  <si>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</si>
  <si>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</si>
  <si>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</si>
  <si>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</si>
  <si>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</si>
  <si>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</si>
  <si>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</si>
  <si>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</si>
  <si>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</si>
  <si>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</si>
  <si>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</si>
  <si>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</si>
  <si>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</si>
  <si>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</si>
  <si>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</si>
  <si>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</si>
  <si>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</si>
  <si>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</si>
  <si>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</si>
  <si>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</si>
  <si>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</si>
  <si>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</si>
  <si>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</si>
  <si>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</si>
  <si>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</si>
  <si>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</si>
  <si>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</si>
  <si>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</si>
  <si>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</si>
  <si>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</si>
  <si>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</si>
  <si>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</si>
  <si>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</si>
  <si>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</si>
  <si>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</si>
  <si>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</si>
  <si>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</si>
  <si>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</si>
  <si>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</si>
  <si>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</si>
  <si>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</si>
  <si>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</si>
  <si>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</si>
  <si>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</si>
  <si>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</si>
  <si>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</si>
  <si>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</si>
  <si>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</si>
  <si>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</si>
  <si>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</si>
  <si>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</si>
  <si>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</si>
  <si>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</si>
  <si>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</si>
  <si>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</si>
  <si>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</si>
  <si>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</si>
  <si>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</si>
  <si>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</si>
  <si>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</si>
  <si>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</si>
  <si>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</si>
  <si>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</si>
  <si>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</si>
  <si>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</si>
  <si>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</si>
  <si>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</si>
  <si>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</si>
  <si>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</si>
  <si>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</si>
  <si>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</si>
  <si>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</si>
  <si>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</si>
  <si>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</si>
  <si>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</si>
  <si>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</si>
  <si>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</si>
  <si>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</si>
  <si>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</si>
  <si>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</si>
  <si>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</si>
  <si>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</si>
  <si>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</si>
  <si>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</si>
  <si>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</si>
  <si>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</si>
  <si>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</si>
  <si>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</si>
  <si>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</si>
  <si>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</si>
  <si>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</si>
  <si>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</si>
  <si>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</si>
  <si>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</si>
  <si>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</si>
  <si>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</si>
  <si>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</si>
  <si>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</si>
  <si>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</si>
  <si>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</si>
  <si>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</si>
  <si>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</si>
  <si>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</si>
  <si>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</si>
  <si>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</si>
  <si>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</si>
  <si>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</si>
  <si>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</si>
  <si>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</si>
  <si>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</si>
  <si>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</si>
  <si>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</si>
  <si>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</si>
  <si>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</si>
  <si>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</si>
  <si>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</si>
  <si>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</si>
  <si>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</si>
  <si>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</si>
  <si>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</si>
  <si>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</si>
  <si>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</si>
  <si>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</si>
  <si>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</si>
  <si>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</si>
  <si>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</si>
  <si>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</si>
  <si>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</si>
  <si>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</si>
  <si>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</si>
  <si>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</si>
  <si>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</si>
  <si>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</si>
  <si>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</si>
  <si>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</si>
  <si>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</si>
  <si>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</si>
  <si>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</si>
  <si>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</si>
  <si>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</si>
  <si>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</si>
  <si>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</si>
  <si>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</si>
  <si>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</si>
  <si>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</si>
  <si>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</si>
  <si>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</si>
  <si>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</si>
  <si>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</si>
  <si>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</si>
  <si>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</si>
  <si>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</si>
  <si>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</si>
  <si>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</si>
  <si>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</si>
  <si>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</si>
  <si>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</si>
  <si>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</si>
  <si>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</si>
  <si>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</si>
  <si>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</si>
  <si>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</si>
  <si>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</si>
  <si>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</si>
  <si>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</si>
  <si>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</si>
  <si>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</si>
  <si>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</si>
  <si>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</si>
  <si>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</si>
  <si>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</si>
  <si>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</si>
  <si>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</si>
  <si>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</si>
  <si>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</si>
  <si>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</si>
  <si>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</si>
  <si>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</si>
  <si>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</si>
  <si>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</si>
  <si>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</si>
  <si>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</si>
  <si>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</si>
  <si>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</si>
  <si>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</si>
  <si>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</si>
  <si>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</si>
  <si>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</si>
  <si>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</si>
  <si>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</si>
  <si>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</si>
  <si>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</si>
  <si>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</si>
  <si>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</si>
  <si>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</si>
  <si>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</si>
  <si>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</si>
  <si>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</si>
  <si>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</si>
  <si>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</si>
  <si>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</si>
  <si>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</si>
  <si>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</si>
  <si>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</si>
  <si>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</si>
  <si>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</si>
  <si>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</si>
  <si>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</si>
  <si>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</si>
  <si>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</si>
  <si>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</si>
  <si>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</si>
  <si>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</si>
  <si>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</si>
  <si>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</si>
  <si>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</si>
  <si>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</si>
  <si>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</si>
  <si>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</si>
  <si>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</si>
  <si>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</si>
  <si>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</si>
  <si>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</si>
  <si>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</si>
  <si>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</si>
  <si>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</si>
  <si>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</si>
  <si>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</si>
  <si>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</si>
  <si>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</si>
  <si>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</si>
  <si>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</si>
  <si>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</si>
  <si>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</si>
  <si>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</si>
  <si>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</si>
  <si>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</si>
  <si>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</si>
  <si>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</si>
  <si>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</si>
  <si>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</si>
  <si>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</si>
  <si>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</si>
  <si>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</si>
  <si>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</si>
  <si>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</si>
  <si>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</si>
  <si>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</si>
  <si>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</si>
  <si>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</si>
  <si>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</si>
  <si>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</si>
  <si>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</si>
  <si>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</si>
  <si>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</si>
  <si>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</si>
  <si>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</si>
  <si>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</si>
  <si>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</si>
  <si>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</si>
  <si>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</si>
  <si>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</si>
  <si>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</si>
  <si>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</si>
  <si>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</si>
  <si>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</si>
  <si>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</si>
  <si>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</si>
  <si>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</si>
  <si>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</si>
  <si>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</si>
  <si>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</si>
  <si>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</si>
  <si>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</si>
  <si>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</si>
  <si>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</si>
  <si>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</si>
  <si>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</si>
  <si>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</si>
  <si>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</si>
  <si>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</si>
  <si>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</si>
  <si>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</si>
  <si>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</si>
  <si>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</si>
  <si>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</si>
  <si>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</si>
  <si>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</si>
  <si>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</si>
  <si>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</si>
  <si>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</si>
  <si>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</si>
  <si>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</si>
  <si>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</si>
  <si>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</si>
  <si>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</si>
  <si>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</si>
  <si>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</si>
  <si>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</si>
  <si>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</si>
  <si>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</si>
  <si>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</si>
  <si>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</si>
  <si>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</si>
  <si>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</si>
  <si>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</si>
  <si>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</si>
  <si>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</si>
  <si>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</si>
  <si>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</si>
  <si>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</si>
  <si>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</si>
  <si>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</si>
  <si>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</si>
  <si>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</si>
  <si>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</si>
  <si>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</si>
  <si>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</si>
  <si>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</si>
  <si>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</si>
  <si>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</si>
  <si>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</si>
  <si>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</si>
  <si>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</si>
  <si>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</si>
  <si>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</si>
  <si>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</si>
  <si>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</si>
  <si>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</si>
  <si>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</si>
  <si>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</si>
  <si>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</si>
  <si>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</si>
  <si>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</si>
  <si>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</si>
  <si>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</si>
  <si>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</si>
  <si>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</si>
  <si>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</si>
  <si>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</si>
  <si>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</si>
  <si>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</si>
  <si>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</si>
  <si>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</si>
  <si>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</si>
  <si>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</si>
  <si>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</si>
  <si>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</si>
  <si>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</si>
  <si>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</si>
  <si>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</si>
  <si>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</si>
  <si>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</si>
  <si>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</si>
  <si>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</si>
  <si>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</si>
  <si>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</si>
  <si>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</si>
  <si>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</si>
  <si>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</si>
  <si>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</si>
  <si>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</si>
  <si>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</si>
  <si>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</si>
  <si>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</si>
  <si>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</si>
  <si>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</si>
  <si>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</si>
  <si>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</si>
  <si>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</si>
  <si>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</si>
  <si>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</si>
  <si>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</si>
  <si>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</si>
  <si>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</si>
  <si>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</si>
  <si>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</si>
  <si>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</si>
  <si>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</si>
  <si>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</si>
  <si>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</si>
  <si>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</si>
  <si>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</si>
  <si>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</si>
  <si>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</si>
  <si>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</si>
  <si>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</si>
  <si>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</si>
  <si>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</si>
  <si>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</si>
  <si>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</si>
  <si>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</si>
  <si>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</si>
  <si>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</si>
  <si>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</si>
  <si>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</si>
  <si>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</si>
  <si>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</si>
  <si>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</si>
  <si>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</si>
  <si>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</si>
  <si>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</si>
  <si>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</si>
  <si>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</si>
  <si>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</si>
  <si>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</si>
  <si>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</si>
  <si>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</si>
  <si>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</si>
  <si>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</si>
  <si>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</si>
  <si>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</si>
  <si>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</si>
  <si>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</si>
  <si>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</si>
  <si>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</si>
  <si>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</si>
  <si>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</si>
  <si>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</si>
  <si>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</si>
  <si>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</si>
  <si>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</si>
  <si>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</si>
  <si>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</si>
  <si>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</si>
  <si>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</si>
  <si>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</si>
  <si>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</si>
  <si>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</si>
  <si>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</si>
  <si>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</si>
  <si>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</si>
  <si>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</si>
  <si>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</si>
  <si>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</si>
  <si>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</si>
  <si>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</si>
  <si>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</si>
  <si>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</si>
  <si>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</si>
  <si>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</si>
  <si>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</si>
  <si>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</si>
  <si>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</si>
  <si>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</si>
  <si>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</si>
  <si>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</si>
  <si>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</si>
  <si>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</si>
  <si>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</si>
  <si>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</si>
  <si>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</si>
  <si>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</si>
  <si>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</si>
  <si>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</si>
  <si>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</si>
  <si>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</si>
  <si>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</si>
  <si>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</si>
  <si>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</si>
  <si>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</si>
  <si>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</si>
  <si>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</si>
  <si>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</si>
  <si>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</si>
  <si>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</si>
  <si>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</si>
  <si>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</si>
  <si>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</si>
  <si>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</si>
  <si>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</si>
  <si>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</si>
  <si>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</si>
  <si>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</si>
  <si>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</si>
  <si>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</si>
  <si>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</si>
  <si>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</si>
  <si>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</si>
  <si>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</si>
  <si>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</si>
  <si>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</si>
  <si>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</si>
  <si>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</si>
  <si>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</si>
  <si>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</si>
  <si>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</si>
  <si>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</si>
  <si>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</si>
  <si>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</si>
  <si>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</si>
  <si>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</si>
  <si>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</si>
  <si>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</si>
  <si>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</si>
  <si>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</si>
  <si>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</si>
  <si>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</si>
  <si>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</si>
  <si>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</si>
  <si>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</si>
  <si>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</si>
  <si>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</si>
  <si>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</si>
  <si>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</si>
  <si>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</si>
  <si>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</si>
  <si>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</si>
  <si>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</si>
  <si>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</si>
  <si>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</si>
  <si>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</si>
  <si>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</si>
  <si>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</si>
  <si>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</si>
  <si>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</si>
  <si>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</si>
  <si>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</si>
  <si>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</si>
  <si>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</si>
  <si>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</si>
  <si>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</si>
  <si>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</si>
  <si>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</si>
  <si>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</si>
  <si>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</si>
  <si>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</si>
  <si>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</si>
  <si>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</si>
  <si>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</si>
  <si>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</si>
  <si>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</si>
  <si>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</si>
  <si>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</si>
  <si>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</si>
  <si>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</si>
  <si>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</si>
  <si>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</si>
  <si>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</si>
  <si>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</si>
  <si>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</si>
  <si>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</si>
  <si>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</si>
  <si>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</si>
  <si>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</si>
  <si>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</si>
  <si>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</si>
  <si>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</si>
  <si>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</si>
  <si>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</si>
  <si>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</si>
  <si>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</si>
  <si>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</si>
  <si>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</si>
  <si>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</si>
  <si>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</si>
  <si>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</si>
  <si>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</si>
  <si>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</si>
  <si>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</si>
  <si>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</si>
  <si>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</si>
  <si>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</si>
  <si>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</si>
  <si>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</si>
  <si>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</si>
  <si>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</si>
  <si>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</si>
  <si>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</si>
  <si>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</si>
  <si>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</si>
  <si>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</si>
  <si>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</si>
  <si>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</si>
  <si>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</si>
  <si>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</si>
  <si>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</si>
  <si>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</si>
  <si>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</si>
  <si>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</si>
  <si>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</si>
  <si>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</si>
  <si>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</si>
  <si>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</si>
  <si>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</si>
  <si>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</si>
  <si>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</si>
  <si>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</si>
  <si>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</si>
  <si>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</si>
  <si>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</si>
  <si>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</si>
  <si>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</si>
  <si>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</si>
  <si>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</si>
  <si>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</si>
  <si>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</si>
  <si>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</si>
  <si>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</si>
  <si>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</si>
  <si>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</si>
  <si>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</si>
  <si>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</si>
  <si>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</si>
  <si>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</si>
  <si>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</si>
  <si>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</si>
  <si>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</si>
  <si>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</si>
  <si>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</si>
  <si>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</si>
  <si>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</si>
  <si>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</si>
  <si>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</si>
  <si>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</si>
  <si>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</si>
  <si>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</si>
  <si>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</si>
  <si>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</si>
  <si>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</si>
  <si>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</si>
  <si>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</si>
  <si>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</si>
  <si>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</si>
  <si>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</si>
  <si>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</si>
  <si>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</si>
  <si>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</si>
  <si>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</si>
  <si>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</si>
  <si>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</si>
  <si>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</si>
  <si>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</si>
  <si>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</si>
  <si>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</si>
  <si>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</si>
  <si>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</si>
  <si>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</si>
  <si>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</si>
  <si>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</si>
  <si>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</si>
  <si>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</si>
  <si>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</si>
  <si>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</si>
  <si>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</si>
  <si>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</si>
  <si>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</si>
  <si>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</si>
  <si>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</si>
  <si>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</si>
  <si>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</si>
  <si>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</si>
  <si>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</si>
  <si>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</si>
  <si>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</si>
  <si>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</si>
  <si>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</si>
  <si>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</si>
  <si>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</si>
  <si>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</si>
  <si>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</si>
  <si>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</si>
  <si>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</si>
  <si>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</si>
  <si>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</si>
  <si>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</si>
  <si>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</si>
  <si>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</si>
  <si>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</si>
  <si>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</si>
  <si>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</si>
  <si>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</si>
  <si>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</si>
  <si>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</si>
  <si>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</si>
  <si>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</si>
  <si>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</si>
  <si>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</si>
  <si>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</si>
  <si>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</si>
  <si>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</si>
  <si>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</si>
  <si>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</si>
  <si>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</si>
  <si>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</si>
  <si>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</si>
  <si>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</si>
  <si>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</si>
  <si>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</si>
  <si>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</si>
  <si>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</si>
  <si>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</si>
  <si>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</si>
  <si>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</si>
  <si>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</si>
  <si>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</si>
  <si>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</si>
  <si>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</si>
  <si>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</si>
  <si>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</si>
  <si>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</si>
  <si>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</si>
  <si>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</si>
  <si>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</si>
  <si>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</si>
  <si>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</si>
  <si>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</si>
  <si>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</si>
  <si>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</si>
  <si>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</si>
  <si>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</si>
  <si>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</si>
  <si>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</si>
  <si>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</si>
  <si>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</si>
  <si>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</si>
  <si>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</si>
  <si>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</si>
  <si>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</si>
  <si>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</si>
  <si>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</si>
  <si>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</si>
  <si>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</si>
  <si>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</si>
  <si>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</si>
  <si>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</si>
  <si>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</si>
  <si>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</si>
  <si>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</si>
  <si>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</si>
  <si>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</si>
  <si>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</si>
  <si>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</si>
  <si>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</si>
  <si>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</si>
  <si>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</si>
  <si>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</si>
  <si>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</si>
  <si>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</si>
  <si>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</si>
  <si>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</si>
  <si>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</si>
  <si>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</si>
  <si>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</si>
  <si>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</si>
  <si>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</si>
  <si>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</si>
  <si>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</si>
  <si>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</si>
  <si>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</si>
  <si>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</si>
  <si>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</si>
  <si>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</si>
  <si>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</si>
  <si>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</si>
  <si>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</si>
  <si>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</si>
  <si>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</si>
  <si>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</si>
  <si>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</si>
  <si>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</si>
  <si>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</si>
  <si>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</si>
  <si>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</si>
  <si>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</si>
  <si>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</si>
  <si>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</si>
  <si>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</si>
  <si>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</si>
  <si>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</si>
  <si>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</si>
  <si>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</si>
  <si>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</si>
  <si>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</si>
  <si>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</si>
  <si>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</si>
  <si>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</si>
  <si>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</si>
  <si>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</si>
  <si>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</si>
  <si>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</si>
  <si>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</si>
  <si>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</si>
  <si>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</si>
  <si>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</si>
  <si>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</si>
  <si>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</si>
  <si>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</si>
  <si>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</si>
  <si>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</si>
  <si>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</si>
  <si>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</si>
  <si>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</si>
  <si>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</si>
  <si>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</si>
  <si>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</si>
  <si>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</si>
  <si>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</si>
  <si>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</si>
  <si>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</si>
  <si>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</si>
  <si>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</si>
  <si>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</si>
  <si>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</si>
  <si>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</si>
  <si>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</si>
  <si>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</si>
  <si>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</si>
  <si>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</si>
  <si>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</si>
  <si>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</si>
  <si>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</si>
  <si>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</si>
  <si>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</si>
  <si>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</si>
  <si>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</si>
  <si>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</si>
  <si>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</si>
  <si>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</si>
  <si>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</si>
  <si>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</si>
  <si>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</si>
  <si>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</si>
  <si>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</si>
  <si>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</si>
  <si>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</si>
  <si>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</si>
  <si>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</si>
  <si>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</si>
  <si>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</si>
  <si>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</si>
  <si>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</si>
  <si>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</si>
  <si>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</si>
  <si>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</si>
  <si>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</si>
  <si>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</si>
  <si>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</si>
  <si>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</si>
  <si>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</si>
  <si>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</si>
  <si>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</si>
  <si>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</si>
  <si>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</si>
  <si>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</si>
  <si>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</si>
  <si>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</si>
  <si>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</si>
  <si>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</si>
  <si>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</si>
  <si>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</si>
  <si>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</si>
  <si>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</si>
  <si>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</si>
  <si>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</si>
  <si>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</si>
  <si>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</si>
  <si>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</si>
  <si>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</si>
  <si>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</si>
  <si>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</si>
  <si>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</si>
  <si>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</si>
  <si>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</si>
  <si>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</si>
  <si>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</si>
  <si>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</si>
  <si>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</si>
  <si>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</si>
  <si>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</si>
  <si>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</si>
  <si>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</si>
  <si>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</si>
  <si>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</si>
  <si>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</si>
  <si>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</si>
  <si>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</si>
  <si>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</si>
  <si>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</si>
  <si>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</si>
  <si>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</si>
  <si>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</si>
  <si>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</si>
  <si>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</si>
  <si>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</si>
  <si>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</si>
  <si>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</si>
  <si>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</si>
  <si>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</si>
  <si>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</si>
  <si>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</si>
  <si>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</si>
  <si>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</si>
  <si>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</si>
  <si>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</si>
  <si>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</si>
  <si>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</si>
  <si>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</si>
  <si>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</si>
  <si>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</si>
  <si>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</si>
  <si>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</si>
  <si>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</si>
  <si>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</si>
  <si>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</si>
  <si>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</si>
  <si>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</si>
  <si>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</si>
  <si>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</si>
  <si>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</si>
  <si>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</si>
  <si>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</si>
  <si>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</si>
  <si>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</si>
  <si>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</si>
  <si>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</si>
  <si>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</si>
  <si>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</si>
  <si>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</si>
  <si>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</si>
  <si>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</si>
  <si>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</si>
  <si>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</si>
  <si>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</si>
  <si>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</si>
  <si>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</si>
  <si>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</si>
  <si>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</si>
  <si>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</si>
  <si>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</si>
  <si>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</si>
  <si>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</si>
  <si>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</si>
  <si>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</si>
  <si>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</si>
  <si>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</si>
  <si>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</si>
  <si>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</si>
  <si>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</si>
  <si>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</si>
  <si>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</si>
  <si>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</si>
  <si>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</si>
  <si>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</si>
  <si>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</si>
  <si>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</si>
  <si>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</si>
  <si>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</si>
  <si>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</si>
  <si>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</si>
  <si>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</si>
  <si>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</si>
  <si>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</si>
  <si>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</si>
  <si>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</si>
  <si>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</si>
  <si>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</si>
  <si>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</si>
  <si>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</si>
  <si>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</si>
  <si>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</si>
  <si>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</si>
  <si>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</si>
  <si>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</si>
  <si>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</si>
  <si>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</si>
  <si>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</si>
  <si>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</si>
  <si>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</si>
  <si>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</si>
  <si>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</si>
  <si>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</si>
  <si>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</si>
  <si>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</si>
  <si>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</si>
  <si>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</si>
  <si>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</si>
  <si>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</si>
  <si>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</si>
  <si>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</si>
  <si>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</si>
  <si>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</si>
  <si>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</si>
  <si>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</si>
  <si>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</si>
  <si>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</si>
  <si>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</si>
  <si>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</si>
  <si>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</si>
  <si>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</si>
  <si>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</si>
  <si>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</si>
  <si>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</si>
  <si>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</si>
  <si>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</si>
  <si>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</si>
  <si>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</si>
  <si>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</si>
  <si>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</si>
  <si>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</si>
  <si>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</si>
  <si>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</si>
  <si>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</si>
  <si>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</si>
  <si>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</si>
  <si>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</si>
  <si>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</si>
  <si>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</si>
  <si>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</si>
  <si>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</si>
  <si>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</si>
  <si>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</si>
  <si>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</si>
  <si>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</si>
  <si>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</si>
  <si>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</si>
  <si>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</si>
  <si>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</si>
  <si>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</si>
  <si>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</si>
  <si>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</si>
  <si>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</si>
  <si>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</si>
  <si>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</si>
  <si>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</si>
  <si>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</si>
  <si>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</si>
  <si>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</si>
  <si>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</si>
  <si>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</si>
  <si>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</si>
  <si>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</si>
  <si>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</si>
  <si>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</si>
  <si>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</si>
  <si>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</si>
  <si>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</si>
  <si>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</si>
  <si>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</si>
  <si>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</si>
  <si>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</si>
  <si>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</si>
  <si>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</si>
  <si>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</si>
  <si>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</si>
  <si>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</si>
  <si>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</si>
  <si>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</si>
  <si>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</si>
  <si>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</si>
  <si>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</si>
  <si>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</si>
  <si>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</si>
  <si>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</si>
  <si>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</si>
  <si>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</si>
  <si>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</si>
  <si>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</si>
  <si>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</si>
  <si>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</si>
  <si>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</si>
  <si>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</si>
  <si>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</si>
  <si>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</si>
  <si>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</si>
  <si>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</si>
  <si>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</si>
  <si>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</si>
  <si>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</si>
  <si>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</si>
  <si>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</si>
  <si>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</si>
  <si>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</si>
  <si>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</si>
  <si>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</si>
  <si>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</si>
  <si>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</si>
  <si>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</si>
  <si>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</si>
  <si>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</si>
  <si>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</si>
  <si>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</si>
  <si>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</si>
  <si>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</si>
  <si>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</si>
  <si>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</si>
  <si>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</si>
  <si>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</si>
  <si>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</si>
  <si>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</si>
  <si>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</si>
  <si>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</si>
  <si>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</si>
  <si>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</si>
  <si>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</si>
  <si>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</si>
  <si>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</si>
  <si>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</si>
  <si>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</si>
  <si>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</si>
  <si>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</si>
  <si>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</si>
  <si>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</si>
  <si>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</si>
  <si>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</si>
  <si>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</si>
  <si>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</si>
  <si>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</si>
  <si>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</si>
  <si>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</si>
  <si>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</si>
  <si>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</si>
  <si>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</si>
  <si>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</si>
  <si>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</si>
  <si>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</si>
  <si>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</si>
  <si>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</si>
  <si>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</si>
  <si>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</si>
  <si>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</si>
  <si>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</si>
  <si>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</si>
  <si>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</si>
  <si>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</si>
  <si>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</si>
  <si>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</si>
  <si>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</si>
  <si>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</si>
  <si>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</si>
  <si>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</si>
  <si>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</si>
  <si>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</si>
  <si>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</si>
  <si>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</si>
  <si>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</si>
  <si>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</si>
  <si>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</si>
  <si>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</si>
  <si>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</si>
  <si>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</si>
  <si>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</si>
  <si>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</si>
  <si>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</si>
  <si>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</si>
  <si>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</si>
  <si>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</si>
  <si>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</si>
  <si>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</si>
  <si>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</si>
  <si>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</si>
  <si>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</si>
  <si>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</si>
  <si>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</si>
  <si>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</si>
  <si>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</si>
  <si>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</si>
  <si>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</si>
  <si>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</si>
  <si>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</si>
  <si>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</si>
  <si>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</si>
  <si>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</si>
  <si>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</si>
  <si>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</si>
  <si>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</si>
  <si>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</si>
  <si>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</si>
  <si>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</si>
  <si>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</si>
  <si>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</si>
  <si>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</si>
  <si>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</si>
  <si>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</si>
  <si>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</si>
  <si>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</si>
  <si>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</si>
  <si>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</si>
  <si>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</si>
  <si>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</si>
  <si>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</si>
  <si>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</si>
  <si>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</si>
  <si>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</si>
  <si>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</si>
  <si>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</si>
  <si>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</si>
  <si>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</si>
  <si>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</si>
  <si>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</si>
  <si>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</si>
  <si>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</si>
  <si>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</si>
  <si>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</si>
  <si>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</si>
  <si>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</si>
  <si>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</si>
  <si>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</si>
  <si>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</si>
  <si>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</si>
  <si>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</si>
  <si>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</si>
  <si>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</si>
  <si>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</si>
  <si>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</si>
  <si>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</si>
  <si>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</si>
  <si>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</si>
  <si>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</si>
  <si>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</si>
  <si>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</si>
  <si>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</si>
  <si>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</si>
  <si>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</si>
  <si>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</si>
  <si>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</si>
  <si>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</si>
  <si>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</si>
  <si>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</si>
  <si>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</si>
  <si>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</si>
  <si>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</si>
  <si>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</si>
  <si>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</si>
  <si>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</si>
  <si>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</si>
  <si>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</si>
  <si>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</si>
  <si>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</si>
  <si>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</si>
  <si>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</si>
  <si>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</si>
  <si>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</si>
  <si>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</si>
  <si>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</si>
  <si>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</si>
  <si>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</si>
  <si>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</si>
  <si>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</si>
  <si>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</si>
  <si>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</si>
  <si>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</si>
  <si>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</si>
  <si>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</si>
  <si>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</si>
  <si>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</si>
  <si>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</si>
  <si>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</si>
  <si>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</si>
  <si>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</si>
  <si>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</si>
  <si>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</si>
  <si>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</si>
  <si>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</si>
  <si>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</si>
  <si>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</si>
  <si>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</si>
  <si>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</si>
  <si>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</si>
  <si>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</si>
  <si>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</si>
  <si>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</si>
  <si>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</si>
  <si>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</si>
  <si>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</si>
  <si>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</si>
  <si>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</si>
  <si>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</si>
  <si>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</si>
  <si>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</si>
  <si>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</si>
  <si>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</si>
  <si>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</si>
  <si>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</si>
  <si>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</si>
  <si>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</si>
  <si>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</si>
  <si>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</si>
  <si>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</si>
  <si>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</si>
  <si>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</si>
  <si>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</si>
  <si>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</si>
  <si>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</si>
  <si>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</si>
  <si>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</si>
  <si>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</si>
  <si>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</si>
  <si>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</si>
  <si>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</si>
  <si>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</si>
  <si>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</si>
  <si>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</si>
  <si>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</si>
  <si>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</si>
  <si>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</si>
  <si>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</si>
  <si>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</si>
  <si>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</si>
  <si>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</si>
  <si>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</si>
  <si>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</si>
  <si>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</si>
  <si>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</si>
  <si>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</si>
  <si>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</si>
  <si>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</si>
  <si>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</si>
  <si>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</si>
  <si>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</si>
  <si>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</si>
  <si>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</si>
  <si>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</si>
  <si>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</si>
  <si>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</si>
  <si>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</si>
  <si>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</si>
  <si>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</si>
  <si>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</si>
  <si>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</si>
  <si>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</si>
  <si>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</si>
  <si>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</si>
  <si>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</si>
  <si>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</si>
  <si>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</si>
  <si>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</si>
  <si>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</si>
  <si>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</si>
  <si>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</si>
  <si>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</si>
  <si>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</si>
  <si>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</si>
  <si>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</si>
  <si>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</si>
  <si>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</si>
  <si>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</si>
  <si>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</si>
  <si>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</si>
  <si>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</si>
  <si>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</si>
  <si>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</si>
  <si>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</si>
  <si>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</si>
  <si>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</si>
  <si>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</si>
  <si>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</si>
  <si>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</si>
  <si>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</si>
  <si>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</si>
  <si>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</si>
  <si>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</si>
  <si>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</si>
  <si>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</si>
  <si>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</si>
  <si>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</si>
  <si>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</si>
  <si>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</si>
  <si>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</si>
  <si>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</si>
  <si>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</si>
  <si>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</si>
  <si>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</si>
  <si>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</si>
  <si>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</si>
  <si>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</si>
  <si>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</si>
  <si>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</si>
  <si>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</si>
  <si>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</si>
  <si>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</si>
  <si>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</si>
  <si>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</si>
  <si>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</si>
  <si>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</si>
  <si>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</si>
  <si>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</si>
  <si>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</si>
  <si>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</si>
  <si>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</si>
  <si>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</si>
  <si>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</si>
  <si>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</si>
  <si>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</si>
  <si>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</si>
  <si>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</si>
  <si>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</si>
  <si>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</si>
  <si>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</si>
  <si>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</si>
  <si>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</si>
  <si>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</si>
  <si>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</si>
  <si>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</si>
  <si>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</si>
  <si>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</si>
  <si>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</si>
  <si>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</si>
  <si>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</si>
  <si>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</si>
  <si>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</si>
  <si>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</si>
  <si>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</si>
  <si>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</si>
  <si>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</si>
  <si>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</si>
  <si>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</si>
  <si>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</si>
  <si>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</si>
  <si>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</si>
  <si>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</si>
  <si>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</si>
  <si>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</si>
  <si>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</si>
  <si>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</si>
  <si>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</si>
  <si>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</si>
  <si>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</si>
  <si>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</si>
  <si>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</si>
  <si>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</si>
  <si>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</si>
  <si>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</si>
  <si>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</si>
  <si>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</si>
  <si>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</si>
  <si>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</si>
  <si>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</si>
  <si>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</si>
  <si>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</si>
  <si>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</si>
  <si>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</si>
  <si>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</si>
  <si>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</si>
  <si>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</si>
  <si>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</si>
  <si>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</si>
  <si>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</si>
  <si>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</si>
  <si>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</si>
  <si>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</si>
  <si>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</si>
  <si>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</si>
  <si>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</si>
  <si>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</si>
  <si>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</si>
  <si>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</si>
  <si>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</si>
  <si>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</si>
  <si>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</si>
  <si>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</si>
  <si>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</si>
  <si>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</si>
  <si>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</si>
  <si>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</si>
  <si>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</si>
  <si>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</si>
  <si>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</si>
  <si>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</si>
  <si>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</si>
  <si>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</si>
  <si>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</si>
  <si>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</si>
  <si>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</si>
  <si>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</si>
  <si>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</si>
  <si>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</si>
  <si>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</si>
  <si>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</si>
  <si>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</si>
  <si>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</si>
  <si>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</si>
  <si>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</si>
  <si>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</si>
  <si>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</si>
  <si>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</si>
  <si>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</si>
  <si>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</si>
  <si>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</si>
  <si>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</si>
  <si>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</si>
  <si>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</si>
  <si>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</si>
  <si>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</si>
  <si>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</si>
  <si>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</si>
  <si>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</si>
  <si>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</si>
  <si>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</si>
  <si>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</si>
  <si>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</si>
  <si>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</si>
  <si>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</si>
  <si>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</si>
  <si>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</si>
  <si>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</si>
  <si>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</si>
  <si>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</si>
  <si>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</si>
  <si>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</si>
  <si>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</si>
  <si>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</si>
  <si>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</si>
  <si>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</si>
  <si>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</si>
  <si>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</si>
  <si>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</si>
  <si>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</si>
  <si>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</si>
  <si>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</si>
  <si>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</si>
  <si>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</si>
  <si>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</si>
  <si>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</si>
  <si>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</si>
  <si>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</si>
  <si>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</si>
  <si>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</si>
  <si>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</si>
  <si>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</si>
  <si>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</si>
  <si>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</si>
  <si>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</si>
  <si>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</si>
  <si>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</si>
  <si>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</si>
  <si>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</si>
  <si>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</si>
  <si>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</si>
  <si>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</si>
  <si>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</si>
  <si>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</si>
  <si>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</si>
  <si>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</si>
  <si>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</si>
  <si>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</si>
  <si>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</si>
  <si>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</si>
  <si>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</si>
  <si>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</si>
  <si>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</si>
  <si>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</si>
  <si>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</si>
  <si>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</si>
  <si>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</si>
  <si>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</si>
  <si>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</si>
  <si>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</si>
  <si>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</si>
  <si>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</si>
  <si>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</si>
  <si>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</si>
  <si>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</si>
  <si>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</si>
  <si>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</si>
  <si>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</si>
  <si>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</si>
  <si>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</si>
  <si>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</si>
  <si>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</si>
  <si>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</si>
  <si>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</si>
  <si>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</si>
  <si>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</si>
  <si>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</si>
  <si>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</si>
  <si>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</si>
  <si>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</si>
  <si>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</si>
  <si>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</si>
  <si>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</si>
  <si>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</si>
  <si>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</si>
  <si>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</si>
  <si>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</si>
  <si>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</si>
  <si>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</si>
  <si>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</si>
  <si>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</si>
  <si>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</si>
  <si>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</si>
  <si>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</si>
  <si>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</si>
  <si>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</si>
  <si>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</si>
  <si>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</si>
  <si>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</si>
  <si>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</si>
  <si>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</si>
  <si>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</si>
  <si>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</si>
  <si>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</si>
  <si>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</si>
  <si>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</si>
  <si>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</si>
  <si>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</si>
  <si>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</si>
  <si>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</si>
  <si>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</si>
  <si>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</si>
  <si>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</si>
  <si>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</si>
  <si>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</si>
  <si>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</si>
  <si>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</si>
  <si>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</si>
  <si>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</si>
  <si>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</si>
  <si>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</si>
  <si>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</si>
  <si>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</si>
  <si>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</si>
  <si>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</si>
  <si>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</si>
  <si>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</si>
  <si>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</si>
  <si>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</si>
  <si>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</si>
  <si>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</si>
  <si>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</si>
  <si>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</si>
  <si>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</si>
  <si>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</si>
  <si>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</si>
  <si>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</si>
  <si>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</si>
  <si>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</si>
  <si>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</si>
  <si>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</si>
  <si>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</si>
  <si>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</si>
  <si>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</si>
  <si>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</si>
  <si>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</si>
  <si>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</si>
  <si>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</si>
  <si>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</si>
  <si>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</si>
  <si>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</si>
  <si>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</si>
  <si>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</si>
  <si>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</si>
  <si>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</si>
  <si>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</si>
  <si>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</si>
  <si>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</si>
  <si>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</si>
  <si>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</si>
  <si>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</si>
  <si>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</si>
  <si>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</si>
  <si>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</si>
  <si>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</si>
  <si>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</si>
  <si>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</si>
  <si>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</si>
  <si>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</si>
  <si>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</si>
  <si>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</si>
  <si>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</si>
  <si>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</si>
  <si>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</si>
  <si>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</si>
  <si>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</si>
  <si>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</si>
  <si>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</si>
  <si>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</si>
  <si>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</si>
  <si>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</si>
  <si>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</si>
  <si>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</si>
  <si>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</si>
  <si>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</si>
  <si>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</si>
  <si>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</si>
  <si>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</si>
  <si>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</si>
  <si>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</si>
  <si>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</si>
  <si>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</si>
  <si>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</si>
  <si>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</si>
  <si>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</si>
  <si>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</si>
  <si>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</si>
  <si>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</si>
  <si>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</si>
  <si>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</si>
  <si>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</si>
  <si>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</si>
  <si>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</si>
  <si>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</si>
  <si>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</si>
  <si>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</si>
  <si>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</si>
  <si>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</si>
  <si>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</si>
  <si>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</si>
  <si>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</si>
  <si>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</si>
  <si>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</si>
  <si>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</si>
  <si>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</si>
  <si>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</si>
  <si>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</si>
  <si>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</si>
  <si>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</si>
  <si>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</si>
  <si>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</si>
  <si>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</si>
  <si>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</si>
  <si>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</si>
  <si>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</si>
  <si>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</si>
  <si>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</si>
  <si>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</si>
  <si>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</si>
  <si>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</si>
  <si>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</si>
  <si>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</si>
  <si>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</si>
  <si>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</si>
  <si>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</si>
  <si>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</si>
  <si>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</si>
  <si>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</si>
  <si>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</si>
  <si>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</si>
  <si>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</si>
  <si>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</si>
  <si>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</si>
  <si>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</si>
  <si>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</si>
  <si>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</si>
  <si>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</si>
  <si>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</si>
  <si>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</si>
  <si>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</si>
  <si>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</si>
  <si>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</si>
  <si>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</si>
  <si>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</si>
  <si>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</si>
  <si>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</si>
  <si>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</si>
  <si>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</si>
  <si>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</si>
  <si>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</si>
  <si>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</si>
  <si>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</si>
  <si>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</si>
  <si>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</si>
  <si>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</si>
  <si>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</si>
  <si>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</si>
  <si>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</si>
  <si>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</si>
  <si>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</si>
  <si>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</si>
  <si>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</si>
  <si>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</si>
  <si>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</si>
  <si>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</si>
  <si>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sucre</t>
  </si>
  <si>
    <t>INSTITUTO COLOMBIANO DE BIENESTAR FAMILIAR</t>
  </si>
  <si>
    <t>PUBLICO</t>
  </si>
  <si>
    <t>NO</t>
  </si>
  <si>
    <t>LIQUIDADO</t>
  </si>
  <si>
    <t>SI</t>
  </si>
  <si>
    <t>EJECUTADO</t>
  </si>
  <si>
    <t xml:space="preserve">prestar los servicios de hogares comunitarios de bienestar familiar de conformidad con las directrices, lineamientos y parametros establecidos por el ICBF, en armonia con la politica de estado `para el desarrollo integral de la primera infancia de Cero   </t>
  </si>
  <si>
    <t>ILEANA MARGARITA CERRA BARRETO</t>
  </si>
  <si>
    <t>7002642019</t>
  </si>
  <si>
    <t>prestar los servicios hogares comunitarios de bienestar de conformidad con las directrices lineamientos y parametros establecidos por el ICBF, en armonia con la politica de estado para e4l desarrollo integral a la primera infancia de cero a siempre</t>
  </si>
  <si>
    <t>7004132018</t>
  </si>
  <si>
    <t>7001962018</t>
  </si>
  <si>
    <t>7001872016</t>
  </si>
  <si>
    <t>prestar los servicios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 en el marco de la estrategia de la atencion integral de Cero   a siempre</t>
  </si>
  <si>
    <t>7003252016</t>
  </si>
  <si>
    <t xml:space="preserve">atender a la primera infancia en el marco de la estrategia de cero a siempre especificamente a los niños y niñas menores de 5 años de familia en situacion de bulnerabiliadad de conformidad con las directrices,lineamientos y parametros establecidos por e icbf asi como regular las relaciones entre las partes deribadas de la entrega de aporte de icbf a la entidad administradora de servicio en la modalidad de hogares comunitarios de bienestar </t>
  </si>
  <si>
    <t>7001842016</t>
  </si>
  <si>
    <t>00902015</t>
  </si>
  <si>
    <t>2021-70-10001706</t>
  </si>
  <si>
    <t>CRA 18 A Nº 37-64</t>
  </si>
  <si>
    <t>2723788</t>
  </si>
  <si>
    <t>FUNSOCIAL2007@HOTMAIL.COM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</si>
</sst>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A163" sqref="A163:E16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2695</v>
      </c>
      <c r="D15" s="35"/>
      <c r="E15" s="35"/>
      <c r="F15" s="5"/>
      <c r="G15" s="32" t="s">
        <v>1168</v>
      </c>
      <c r="H15" s="103" t="s">
        <v>2676</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900151573</v>
      </c>
      <c r="C20" s="5"/>
      <c r="D20" s="73"/>
      <c r="E20" s="5"/>
      <c r="F20" s="5"/>
      <c r="G20" s="5"/>
      <c r="H20" s="186"/>
      <c r="I20" s="148" t="s">
        <v>453</v>
      </c>
      <c r="J20" s="149" t="s">
        <v>977</v>
      </c>
      <c r="K20" s="150">
        <v>1733137046</v>
      </c>
      <c r="L20" s="151"/>
      <c r="M20" s="151">
        <v>44196</v>
      </c>
      <c r="N20" s="135">
        <f>+(M20-L20)/30</f>
        <v>1473.2</v>
      </c>
      <c r="O20" s="138"/>
      <c r="U20" s="134"/>
      <c r="V20" s="105">
        <f ca="1">NOW()</f>
        <v>44194.891750694442</v>
      </c>
      <c r="W20" s="105">
        <f ca="1">NOW()</f>
        <v>44194.891750694442</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SOCIAL PARA EL DESARROLLO DE LA SABANA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2677</v>
      </c>
      <c r="C48" s="124" t="s">
        <v>2678</v>
      </c>
      <c r="D48" s="121" t="s">
        <v>2685</v>
      </c>
      <c r="E48" s="145">
        <v>43799</v>
      </c>
      <c r="F48" s="145">
        <v>43920</v>
      </c>
      <c r="G48" s="159">
        <f>IF(AND(E48&lt;&gt;"",F48&lt;&gt;""),((F48-E48)/30),"")</f>
        <v>4.0333333333333332</v>
      </c>
      <c r="H48" s="119" t="s">
        <v>2686</v>
      </c>
      <c r="I48" s="113" t="s">
        <v>453</v>
      </c>
      <c r="J48" s="113" t="s">
        <v>980</v>
      </c>
      <c r="K48" s="116">
        <v>419097957</v>
      </c>
      <c r="L48" s="124" t="s">
        <v>2679</v>
      </c>
      <c r="M48" s="117">
        <v>1</v>
      </c>
      <c r="N48" s="124" t="s">
        <v>2682</v>
      </c>
      <c r="O48" s="124" t="s">
        <v>2679</v>
      </c>
      <c r="P48" s="78"/>
    </row>
    <row r="49" spans="1:16" s="6" customFormat="1" ht="24.75" customHeight="1" x14ac:dyDescent="0.25">
      <c r="A49" s="143">
        <v>2</v>
      </c>
      <c r="B49" s="122" t="s">
        <v>2677</v>
      </c>
      <c r="C49" s="124" t="s">
        <v>2678</v>
      </c>
      <c r="D49" s="121" t="s">
        <v>2687</v>
      </c>
      <c r="E49" s="145">
        <v>43449</v>
      </c>
      <c r="F49" s="145">
        <v>43799</v>
      </c>
      <c r="G49" s="159">
        <f t="shared" ref="G49:G50" si="2">IF(AND(E49&lt;&gt;"",F49&lt;&gt;""),((F49-E49)/30),"")</f>
        <v>11.666666666666666</v>
      </c>
      <c r="H49" s="119" t="s">
        <v>2683</v>
      </c>
      <c r="I49" s="113" t="s">
        <v>453</v>
      </c>
      <c r="J49" s="113" t="s">
        <v>980</v>
      </c>
      <c r="K49" s="116">
        <v>1153114230</v>
      </c>
      <c r="L49" s="124" t="s">
        <v>2679</v>
      </c>
      <c r="M49" s="117">
        <v>1</v>
      </c>
      <c r="N49" s="124" t="s">
        <v>2680</v>
      </c>
      <c r="O49" s="124" t="s">
        <v>2679</v>
      </c>
      <c r="P49" s="78"/>
    </row>
    <row r="50" spans="1:16" s="6" customFormat="1" ht="24.75" customHeight="1" x14ac:dyDescent="0.25">
      <c r="A50" s="143">
        <v>3</v>
      </c>
      <c r="B50" s="122" t="s">
        <v>2677</v>
      </c>
      <c r="C50" s="124" t="s">
        <v>2678</v>
      </c>
      <c r="D50" s="121" t="s">
        <v>2688</v>
      </c>
      <c r="E50" s="145">
        <v>43312</v>
      </c>
      <c r="F50" s="145">
        <v>43449</v>
      </c>
      <c r="G50" s="159">
        <f t="shared" si="2"/>
        <v>4.5666666666666664</v>
      </c>
      <c r="H50" s="119" t="s">
        <v>2683</v>
      </c>
      <c r="I50" s="113" t="s">
        <v>453</v>
      </c>
      <c r="J50" s="113" t="s">
        <v>980</v>
      </c>
      <c r="K50" s="116">
        <v>506898489</v>
      </c>
      <c r="L50" s="124" t="s">
        <v>2679</v>
      </c>
      <c r="M50" s="117">
        <v>1</v>
      </c>
      <c r="N50" s="124" t="s">
        <v>2680</v>
      </c>
      <c r="O50" s="124" t="s">
        <v>2681</v>
      </c>
      <c r="P50" s="78"/>
    </row>
    <row r="51" spans="1:16" s="6" customFormat="1" ht="24.75" customHeight="1" outlineLevel="1" x14ac:dyDescent="0.25">
      <c r="A51" s="143">
        <v>4</v>
      </c>
      <c r="B51" s="122" t="s">
        <v>2677</v>
      </c>
      <c r="C51" s="124" t="s">
        <v>2678</v>
      </c>
      <c r="D51" s="121" t="s">
        <v>2689</v>
      </c>
      <c r="E51" s="145">
        <v>42402</v>
      </c>
      <c r="F51" s="145">
        <v>42521</v>
      </c>
      <c r="G51" s="159">
        <f t="shared" ref="G51:G107" si="3">IF(AND(E51&lt;&gt;"",F51&lt;&gt;""),((F51-E51)/30),"")</f>
        <v>3.9666666666666668</v>
      </c>
      <c r="H51" s="119" t="s">
        <v>2690</v>
      </c>
      <c r="I51" s="113" t="s">
        <v>453</v>
      </c>
      <c r="J51" s="113" t="s">
        <v>965</v>
      </c>
      <c r="K51" s="116">
        <v>105591420</v>
      </c>
      <c r="L51" s="124" t="s">
        <v>2679</v>
      </c>
      <c r="M51" s="117">
        <v>1</v>
      </c>
      <c r="N51" s="124" t="s">
        <v>2680</v>
      </c>
      <c r="O51" s="124" t="s">
        <v>2679</v>
      </c>
      <c r="P51" s="78"/>
    </row>
    <row r="52" spans="1:16" s="7" customFormat="1" ht="24.75" customHeight="1" outlineLevel="1" x14ac:dyDescent="0.25">
      <c r="A52" s="144">
        <v>5</v>
      </c>
      <c r="B52" s="122" t="s">
        <v>2677</v>
      </c>
      <c r="C52" s="124" t="s">
        <v>2678</v>
      </c>
      <c r="D52" s="121" t="s">
        <v>2691</v>
      </c>
      <c r="E52" s="145">
        <v>42522</v>
      </c>
      <c r="F52" s="145">
        <v>42674</v>
      </c>
      <c r="G52" s="159">
        <f t="shared" si="3"/>
        <v>5.0666666666666664</v>
      </c>
      <c r="H52" s="119" t="s">
        <v>2692</v>
      </c>
      <c r="I52" s="113" t="s">
        <v>453</v>
      </c>
      <c r="J52" s="113" t="s">
        <v>978</v>
      </c>
      <c r="K52" s="116">
        <v>496071495</v>
      </c>
      <c r="L52" s="124" t="s">
        <v>2679</v>
      </c>
      <c r="M52" s="117">
        <v>1</v>
      </c>
      <c r="N52" s="124" t="s">
        <v>2680</v>
      </c>
      <c r="O52" s="124" t="s">
        <v>2679</v>
      </c>
      <c r="P52" s="79"/>
    </row>
    <row r="53" spans="1:16" s="7" customFormat="1" ht="24.75" customHeight="1" outlineLevel="1" x14ac:dyDescent="0.25">
      <c r="A53" s="144">
        <v>6</v>
      </c>
      <c r="B53" s="122" t="s">
        <v>2677</v>
      </c>
      <c r="C53" s="124" t="s">
        <v>2678</v>
      </c>
      <c r="D53" s="121" t="s">
        <v>2693</v>
      </c>
      <c r="E53" s="145">
        <v>42402</v>
      </c>
      <c r="F53" s="145">
        <v>42521</v>
      </c>
      <c r="G53" s="159">
        <f t="shared" si="3"/>
        <v>3.9666666666666668</v>
      </c>
      <c r="H53" s="119" t="s">
        <v>2692</v>
      </c>
      <c r="I53" s="121" t="s">
        <v>453</v>
      </c>
      <c r="J53" s="113" t="s">
        <v>980</v>
      </c>
      <c r="K53" s="116">
        <v>460081937</v>
      </c>
      <c r="L53" s="124" t="s">
        <v>2679</v>
      </c>
      <c r="M53" s="117">
        <v>1</v>
      </c>
      <c r="N53" s="124" t="s">
        <v>2680</v>
      </c>
      <c r="O53" s="124" t="s">
        <v>2679</v>
      </c>
      <c r="P53" s="79"/>
    </row>
    <row r="54" spans="1:16" s="7" customFormat="1" ht="24.75" customHeight="1" outlineLevel="1" x14ac:dyDescent="0.25">
      <c r="A54" s="144">
        <v>7</v>
      </c>
      <c r="B54" s="122" t="s">
        <v>2677</v>
      </c>
      <c r="C54" s="124" t="s">
        <v>2678</v>
      </c>
      <c r="D54" s="121" t="s">
        <v>2694</v>
      </c>
      <c r="E54" s="145">
        <v>42041</v>
      </c>
      <c r="F54" s="145">
        <v>42369</v>
      </c>
      <c r="G54" s="159">
        <f t="shared" si="3"/>
        <v>10.933333333333334</v>
      </c>
      <c r="H54" s="119" t="s">
        <v>2692</v>
      </c>
      <c r="I54" s="121" t="s">
        <v>453</v>
      </c>
      <c r="J54" s="113" t="s">
        <v>978</v>
      </c>
      <c r="K54" s="118">
        <v>773440021</v>
      </c>
      <c r="L54" s="124" t="s">
        <v>2679</v>
      </c>
      <c r="M54" s="117">
        <v>1</v>
      </c>
      <c r="N54" s="124" t="s">
        <v>2680</v>
      </c>
      <c r="O54" s="124" t="s">
        <v>2679</v>
      </c>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2664</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2664</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2664</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2664</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2664</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2664</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2664</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2664</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2664</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2664</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2664</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2664</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2664</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2664</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2664</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2664</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2664</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2664</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2664</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2664</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2664</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2664</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2664</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2664</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2664</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2664</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2664</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2664</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2664</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2664</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2664</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2664</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2664</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2664</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2664</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2664</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2664</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2664</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2664</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2664</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2664</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2664</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2664</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2664</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2664</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2664</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2664</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2679</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2681</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2668</v>
      </c>
      <c r="C179" s="221"/>
      <c r="D179" s="221"/>
      <c r="E179" s="170">
        <v>0.02</v>
      </c>
      <c r="F179" s="169">
        <v>0.05</v>
      </c>
      <c r="G179" s="164">
        <f>IF(F179&gt;0,SUM(E179+F179),"")</f>
        <v>7.0000000000000007E-2</v>
      </c>
      <c r="H179" s="5"/>
      <c r="I179" s="221" t="s">
        <v>2670</v>
      </c>
      <c r="J179" s="221"/>
      <c r="K179" s="221"/>
      <c r="L179" s="221"/>
      <c r="M179" s="171">
        <v>0.02</v>
      </c>
      <c r="O179" s="8"/>
      <c r="Q179" s="19"/>
      <c r="R179" s="158">
        <f>IF(M179&gt;0,SUM(L179+M179),"")</f>
        <v>0.02</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7.0000000000000007E-2</v>
      </c>
      <c r="D185" s="91" t="s">
        <v>2628</v>
      </c>
      <c r="E185" s="94">
        <f>+(C185*SUM(K20:K35))</f>
        <v>121319593.22000001</v>
      </c>
      <c r="F185" s="92"/>
      <c r="G185" s="93"/>
      <c r="H185" s="88"/>
      <c r="I185" s="90" t="s">
        <v>2627</v>
      </c>
      <c r="J185" s="165">
        <f>+SUM(M179:M183)</f>
        <v>0.02</v>
      </c>
      <c r="K185" s="202" t="s">
        <v>2628</v>
      </c>
      <c r="L185" s="202"/>
      <c r="M185" s="94">
        <f>+J185*(SUM(K20:K35))</f>
        <v>34662740.920000002</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5">
        <v>42032</v>
      </c>
      <c r="D193" s="5"/>
      <c r="E193" s="126">
        <v>79</v>
      </c>
      <c r="F193" s="5"/>
      <c r="G193" s="5"/>
      <c r="H193" s="147" t="s">
        <v>2684</v>
      </c>
      <c r="J193" s="5"/>
      <c r="K193" s="127">
        <v>42041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2696</v>
      </c>
      <c r="J211" s="27" t="s">
        <v>2622</v>
      </c>
      <c r="K211" s="176" t="s">
        <v>2696</v>
      </c>
      <c r="L211" s="21"/>
      <c r="M211" s="21"/>
      <c r="N211" s="21"/>
      <c r="O211" s="8"/>
    </row>
    <row r="212" spans="1:15" x14ac:dyDescent="0.25">
      <c r="A212" s="9"/>
      <c r="B212" s="27" t="s">
        <v>2619</v>
      </c>
      <c r="C212" s="147" t="s">
        <v>2684</v>
      </c>
      <c r="D212" s="21"/>
      <c r="G212" s="27" t="s">
        <v>2621</v>
      </c>
      <c r="H212" s="176" t="s">
        <v>2697</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2020-12-30T01:51:06Z</cp:lastPrinted>
  <dcterms:created xsi:type="dcterms:W3CDTF">2020-10-14T21:57:42Z</dcterms:created>
  <dcterms:modified xsi:type="dcterms:W3CDTF">2020-12-30T02:25:10Z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