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GUAJIRA\URIBIA\"/>
    </mc:Choice>
  </mc:AlternateContent>
  <xr:revisionPtr revIDLastSave="0" documentId="13_ncr:1_{9B6B4485-7227-4026-BCA9-8C2BBB7C0E6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<sst xmlns="http://schemas.openxmlformats.org/spreadsheetml/2006/main" count="3106" uniqueCount="2700">
  <si>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</si>
  <si>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</si>
  <si>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</si>
  <si>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</si>
  <si>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</si>
  <si>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</si>
  <si>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</si>
  <si>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</si>
  <si>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</si>
  <si>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</si>
  <si>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</si>
  <si>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</si>
  <si>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</si>
  <si>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</si>
  <si>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</si>
  <si>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</si>
  <si>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</si>
  <si>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</si>
  <si>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</si>
  <si>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</si>
  <si>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</si>
  <si>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</si>
  <si>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</si>
  <si>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</si>
  <si>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</si>
  <si>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</si>
  <si>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</si>
  <si>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</si>
  <si>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</si>
  <si>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</si>
  <si>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</si>
  <si>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</si>
  <si>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</si>
  <si>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</si>
  <si>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</si>
  <si>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</si>
  <si>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</si>
  <si>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</si>
  <si>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</si>
  <si>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</si>
  <si>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</si>
  <si>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</si>
  <si>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</si>
  <si>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</si>
  <si>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</si>
  <si>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</si>
  <si>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</si>
  <si>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</si>
  <si>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</si>
  <si>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</si>
  <si>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</si>
  <si>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</si>
  <si>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</si>
  <si>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</si>
  <si>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</si>
  <si>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</si>
  <si>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</si>
  <si>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</si>
  <si>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</si>
  <si>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</si>
  <si>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</si>
  <si>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</si>
  <si>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</si>
  <si>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</si>
  <si>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</si>
  <si>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</si>
  <si>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</si>
  <si>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</si>
  <si>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</si>
  <si>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</si>
  <si>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</si>
  <si>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</si>
  <si>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</si>
  <si>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</si>
  <si>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</si>
  <si>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</si>
  <si>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</si>
  <si>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</si>
  <si>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</si>
  <si>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</si>
  <si>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</si>
  <si>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</si>
  <si>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</si>
  <si>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</si>
  <si>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</si>
  <si>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</si>
  <si>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</si>
  <si>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</si>
  <si>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</si>
  <si>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</si>
  <si>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</si>
  <si>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</si>
  <si>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</si>
  <si>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</si>
  <si>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</si>
  <si>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</si>
  <si>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</si>
  <si>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</si>
  <si>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</si>
  <si>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</si>
  <si>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</si>
  <si>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</si>
  <si>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</si>
  <si>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</si>
  <si>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</si>
  <si>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</si>
  <si>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</si>
  <si>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</si>
  <si>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</si>
  <si>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</si>
  <si>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</si>
  <si>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</si>
  <si>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</si>
  <si>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</si>
  <si>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</si>
  <si>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</si>
  <si>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</si>
  <si>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</si>
  <si>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</si>
  <si>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</si>
  <si>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</si>
  <si>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</si>
  <si>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</si>
  <si>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</si>
  <si>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</si>
  <si>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</si>
  <si>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</si>
  <si>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</si>
  <si>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</si>
  <si>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</si>
  <si>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</si>
  <si>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</si>
  <si>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</si>
  <si>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</si>
  <si>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</si>
  <si>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</si>
  <si>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</si>
  <si>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</si>
  <si>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</si>
  <si>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</si>
  <si>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</si>
  <si>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</si>
  <si>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</si>
  <si>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</si>
  <si>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</si>
  <si>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</si>
  <si>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</si>
  <si>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</si>
  <si>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</si>
  <si>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</si>
  <si>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</si>
  <si>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</si>
  <si>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</si>
  <si>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</si>
  <si>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</si>
  <si>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</si>
  <si>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</si>
  <si>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</si>
  <si>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</si>
  <si>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</si>
  <si>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</si>
  <si>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</si>
  <si>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</si>
  <si>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</si>
  <si>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</si>
  <si>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</si>
  <si>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</si>
  <si>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</si>
  <si>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</si>
  <si>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</si>
  <si>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</si>
  <si>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</si>
  <si>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</si>
  <si>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</si>
  <si>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</si>
  <si>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</si>
  <si>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</si>
  <si>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</si>
  <si>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</si>
  <si>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</si>
  <si>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</si>
  <si>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</si>
  <si>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</si>
  <si>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</si>
  <si>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</si>
  <si>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</si>
  <si>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</si>
  <si>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</si>
  <si>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</si>
  <si>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</si>
  <si>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</si>
  <si>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</si>
  <si>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</si>
  <si>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</si>
  <si>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</si>
  <si>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</si>
  <si>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</si>
  <si>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</si>
  <si>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</si>
  <si>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</si>
  <si>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</si>
  <si>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</si>
  <si>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</si>
  <si>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</si>
  <si>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</si>
  <si>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</si>
  <si>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</si>
  <si>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</si>
  <si>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</si>
  <si>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</si>
  <si>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</si>
  <si>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</si>
  <si>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</si>
  <si>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</si>
  <si>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</si>
  <si>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</si>
  <si>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</si>
  <si>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</si>
  <si>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</si>
  <si>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</si>
  <si>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</si>
  <si>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</si>
  <si>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</si>
  <si>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</si>
  <si>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</si>
  <si>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</si>
  <si>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</si>
  <si>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</si>
  <si>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</si>
  <si>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</si>
  <si>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</si>
  <si>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</si>
  <si>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</si>
  <si>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</si>
  <si>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</si>
  <si>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</si>
  <si>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</si>
  <si>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</si>
  <si>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</si>
  <si>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</si>
  <si>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</si>
  <si>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</si>
  <si>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</si>
  <si>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</si>
  <si>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</si>
  <si>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</si>
  <si>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</si>
  <si>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</si>
  <si>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</si>
  <si>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</si>
  <si>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</si>
  <si>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</si>
  <si>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</si>
  <si>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</si>
  <si>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</si>
  <si>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</si>
  <si>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</si>
  <si>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</si>
  <si>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</si>
  <si>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</si>
  <si>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</si>
  <si>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</si>
  <si>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</si>
  <si>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</si>
  <si>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</si>
  <si>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</si>
  <si>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</si>
  <si>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</si>
  <si>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</si>
  <si>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</si>
  <si>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</si>
  <si>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</si>
  <si>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</si>
  <si>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</si>
  <si>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</si>
  <si>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</si>
  <si>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</si>
  <si>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</si>
  <si>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</si>
  <si>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</si>
  <si>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</si>
  <si>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</si>
  <si>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</si>
  <si>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</si>
  <si>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</si>
  <si>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</si>
  <si>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</si>
  <si>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</si>
  <si>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</si>
  <si>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</si>
  <si>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</si>
  <si>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</si>
  <si>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</si>
  <si>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</si>
  <si>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</si>
  <si>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</si>
  <si>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</si>
  <si>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</si>
  <si>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</si>
  <si>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</si>
  <si>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</si>
  <si>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</si>
  <si>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</si>
  <si>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</si>
  <si>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</si>
  <si>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</si>
  <si>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</si>
  <si>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</si>
  <si>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</si>
  <si>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</si>
  <si>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</si>
  <si>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</si>
  <si>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</si>
  <si>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</si>
  <si>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</si>
  <si>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</si>
  <si>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</si>
  <si>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</si>
  <si>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</si>
  <si>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</si>
  <si>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</si>
  <si>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</si>
  <si>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</si>
  <si>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</si>
  <si>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</si>
  <si>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</si>
  <si>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</si>
  <si>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</si>
  <si>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</si>
  <si>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</si>
  <si>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</si>
  <si>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</si>
  <si>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</si>
  <si>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</si>
  <si>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</si>
  <si>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</si>
  <si>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</si>
  <si>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</si>
  <si>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</si>
  <si>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</si>
  <si>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</si>
  <si>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</si>
  <si>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</si>
  <si>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</si>
  <si>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</si>
  <si>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</si>
  <si>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</si>
  <si>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</si>
  <si>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</si>
  <si>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</si>
  <si>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</si>
  <si>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</si>
  <si>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</si>
  <si>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</si>
  <si>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</si>
  <si>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</si>
  <si>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</si>
  <si>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</si>
  <si>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</si>
  <si>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</si>
  <si>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</si>
  <si>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</si>
  <si>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</si>
  <si>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</si>
  <si>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</si>
  <si>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</si>
  <si>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</si>
  <si>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</si>
  <si>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</si>
  <si>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</si>
  <si>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</si>
  <si>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</si>
  <si>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</si>
  <si>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</si>
  <si>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</si>
  <si>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</si>
  <si>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</si>
  <si>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</si>
  <si>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</si>
  <si>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</si>
  <si>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</si>
  <si>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</si>
  <si>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</si>
  <si>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</si>
  <si>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</si>
  <si>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</si>
  <si>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</si>
  <si>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</si>
  <si>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</si>
  <si>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</si>
  <si>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</si>
  <si>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</si>
  <si>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</si>
  <si>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</si>
  <si>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</si>
  <si>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</si>
  <si>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</si>
  <si>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</si>
  <si>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</si>
  <si>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</si>
  <si>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</si>
  <si>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</si>
  <si>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</si>
  <si>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</si>
  <si>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</si>
  <si>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</si>
  <si>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</si>
  <si>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</si>
  <si>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</si>
  <si>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</si>
  <si>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</si>
  <si>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</si>
  <si>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</si>
  <si>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</si>
  <si>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</si>
  <si>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</si>
  <si>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</si>
  <si>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</si>
  <si>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</si>
  <si>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</si>
  <si>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</si>
  <si>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</si>
  <si>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</si>
  <si>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</si>
  <si>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</si>
  <si>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</si>
  <si>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</si>
  <si>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</si>
  <si>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</si>
  <si>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</si>
  <si>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</si>
  <si>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</si>
  <si>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</si>
  <si>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</si>
  <si>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</si>
  <si>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</si>
  <si>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</si>
  <si>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</si>
  <si>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</si>
  <si>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</si>
  <si>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</si>
  <si>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</si>
  <si>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</si>
  <si>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</si>
  <si>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</si>
  <si>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</si>
  <si>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</si>
  <si>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</si>
  <si>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</si>
  <si>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</si>
  <si>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</si>
  <si>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</si>
  <si>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</si>
  <si>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</si>
  <si>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</si>
  <si>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</si>
  <si>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</si>
  <si>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</si>
  <si>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</si>
  <si>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</si>
  <si>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</si>
  <si>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</si>
  <si>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</si>
  <si>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</si>
  <si>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</si>
  <si>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</si>
  <si>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</si>
  <si>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</si>
  <si>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</si>
  <si>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</si>
  <si>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</si>
  <si>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</si>
  <si>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</si>
  <si>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</si>
  <si>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</si>
  <si>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</si>
  <si>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</si>
  <si>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</si>
  <si>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</si>
  <si>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</si>
  <si>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</si>
  <si>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</si>
  <si>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</si>
  <si>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</si>
  <si>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</si>
  <si>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</si>
  <si>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</si>
  <si>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</si>
  <si>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</si>
  <si>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</si>
  <si>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</si>
  <si>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</si>
  <si>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</si>
  <si>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</si>
  <si>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</si>
  <si>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</si>
  <si>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</si>
  <si>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</si>
  <si>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</si>
  <si>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</si>
  <si>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</si>
  <si>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</si>
  <si>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</si>
  <si>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</si>
  <si>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</si>
  <si>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</si>
  <si>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</si>
  <si>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</si>
  <si>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</si>
  <si>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</si>
  <si>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</si>
  <si>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</si>
  <si>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</si>
  <si>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</si>
  <si>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</si>
  <si>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</si>
  <si>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</si>
  <si>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</si>
  <si>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</si>
  <si>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</si>
  <si>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</si>
  <si>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</si>
  <si>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</si>
  <si>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</si>
  <si>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</si>
  <si>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</si>
  <si>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</si>
  <si>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</si>
  <si>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</si>
  <si>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</si>
  <si>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</si>
  <si>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</si>
  <si>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</si>
  <si>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</si>
  <si>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</si>
  <si>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</si>
  <si>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</si>
  <si>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</si>
  <si>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</si>
  <si>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</si>
  <si>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</si>
  <si>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</si>
  <si>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</si>
  <si>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</si>
  <si>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</si>
  <si>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</si>
  <si>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</si>
  <si>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</si>
  <si>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</si>
  <si>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</si>
  <si>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</si>
  <si>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</si>
  <si>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</si>
  <si>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</si>
  <si>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</si>
  <si>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</si>
  <si>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</si>
  <si>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</si>
  <si>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</si>
  <si>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</si>
  <si>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</si>
  <si>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</si>
  <si>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</si>
  <si>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</si>
  <si>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</si>
  <si>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</si>
  <si>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</si>
  <si>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</si>
  <si>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</si>
  <si>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</si>
  <si>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</si>
  <si>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</si>
  <si>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</si>
  <si>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</si>
  <si>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</si>
  <si>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</si>
  <si>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</si>
  <si>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</si>
  <si>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</si>
  <si>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</si>
  <si>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</si>
  <si>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</si>
  <si>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</si>
  <si>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</si>
  <si>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</si>
  <si>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</si>
  <si>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</si>
  <si>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</si>
  <si>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</si>
  <si>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</si>
  <si>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</si>
  <si>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</si>
  <si>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</si>
  <si>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</si>
  <si>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</si>
  <si>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</si>
  <si>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</si>
  <si>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</si>
  <si>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</si>
  <si>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</si>
  <si>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</si>
  <si>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</si>
  <si>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</si>
  <si>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</si>
  <si>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</si>
  <si>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</si>
  <si>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</si>
  <si>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</si>
  <si>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</si>
  <si>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</si>
  <si>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</si>
  <si>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</si>
  <si>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</si>
  <si>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</si>
  <si>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</si>
  <si>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</si>
  <si>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</si>
  <si>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</si>
  <si>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</si>
  <si>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</si>
  <si>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</si>
  <si>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</si>
  <si>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</si>
  <si>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</si>
  <si>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</si>
  <si>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</si>
  <si>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</si>
  <si>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</si>
  <si>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</si>
  <si>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</si>
  <si>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</si>
  <si>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</si>
  <si>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</si>
  <si>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</si>
  <si>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</si>
  <si>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</si>
  <si>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</si>
  <si>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</si>
  <si>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</si>
  <si>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</si>
  <si>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</si>
  <si>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</si>
  <si>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</si>
  <si>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</si>
  <si>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</si>
  <si>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</si>
  <si>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</si>
  <si>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</si>
  <si>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</si>
  <si>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</si>
  <si>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</si>
  <si>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</si>
  <si>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</si>
  <si>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</si>
  <si>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</si>
  <si>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</si>
  <si>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</si>
  <si>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</si>
  <si>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</si>
  <si>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</si>
  <si>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</si>
  <si>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</si>
  <si>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</si>
  <si>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</si>
  <si>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</si>
  <si>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</si>
  <si>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</si>
  <si>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</si>
  <si>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</si>
  <si>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</si>
  <si>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</si>
  <si>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</si>
  <si>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</si>
  <si>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</si>
  <si>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</si>
  <si>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</si>
  <si>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</si>
  <si>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</si>
  <si>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</si>
  <si>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</si>
  <si>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</si>
  <si>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</si>
  <si>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</si>
  <si>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</si>
  <si>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</si>
  <si>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</si>
  <si>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</si>
  <si>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</si>
  <si>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</si>
  <si>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</si>
  <si>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</si>
  <si>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</si>
  <si>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</si>
  <si>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</si>
  <si>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</si>
  <si>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</si>
  <si>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</si>
  <si>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</si>
  <si>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</si>
  <si>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</si>
  <si>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</si>
  <si>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</si>
  <si>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</si>
  <si>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</si>
  <si>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</si>
  <si>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</si>
  <si>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</si>
  <si>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</si>
  <si>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</si>
  <si>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</si>
  <si>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</si>
  <si>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</si>
  <si>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</si>
  <si>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</si>
  <si>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</si>
  <si>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</si>
  <si>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</si>
  <si>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</si>
  <si>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</si>
  <si>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</si>
  <si>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</si>
  <si>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</si>
  <si>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</si>
  <si>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</si>
  <si>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</si>
  <si>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</si>
  <si>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</si>
  <si>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</si>
  <si>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</si>
  <si>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</si>
  <si>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</si>
  <si>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</si>
  <si>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</si>
  <si>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</si>
  <si>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</si>
  <si>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</si>
  <si>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</si>
  <si>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</si>
  <si>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</si>
  <si>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</si>
  <si>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</si>
  <si>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</si>
  <si>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</si>
  <si>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</si>
  <si>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</si>
  <si>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</si>
  <si>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</si>
  <si>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</si>
  <si>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</si>
  <si>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</si>
  <si>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</si>
  <si>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</si>
  <si>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</si>
  <si>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</si>
  <si>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</si>
  <si>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</si>
  <si>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</si>
  <si>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</si>
  <si>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</si>
  <si>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</si>
  <si>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</si>
  <si>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</si>
  <si>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</si>
  <si>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</si>
  <si>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</si>
  <si>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</si>
  <si>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</si>
  <si>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</si>
  <si>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</si>
  <si>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</si>
  <si>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</si>
  <si>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</si>
  <si>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</si>
  <si>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</si>
  <si>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</si>
  <si>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</si>
  <si>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</si>
  <si>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</si>
  <si>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</si>
  <si>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</si>
  <si>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</si>
  <si>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</si>
  <si>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</si>
  <si>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</si>
  <si>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</si>
  <si>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</si>
  <si>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</si>
  <si>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</si>
  <si>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</si>
  <si>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</si>
  <si>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</si>
  <si>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</si>
  <si>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</si>
  <si>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</si>
  <si>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</si>
  <si>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</si>
  <si>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</si>
  <si>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</si>
  <si>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</si>
  <si>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</si>
  <si>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</si>
  <si>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</si>
  <si>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</si>
  <si>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</si>
  <si>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</si>
  <si>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</si>
  <si>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</si>
  <si>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</si>
  <si>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</si>
  <si>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</si>
  <si>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</si>
  <si>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</si>
  <si>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</si>
  <si>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</si>
  <si>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</si>
  <si>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</si>
  <si>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</si>
  <si>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</si>
  <si>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</si>
  <si>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</si>
  <si>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</si>
  <si>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</si>
  <si>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</si>
  <si>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</si>
  <si>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</si>
  <si>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</si>
  <si>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</si>
  <si>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</si>
  <si>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</si>
  <si>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</si>
  <si>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</si>
  <si>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</si>
  <si>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</si>
  <si>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</si>
  <si>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</si>
  <si>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</si>
  <si>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</si>
  <si>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</si>
  <si>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</si>
  <si>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</si>
  <si>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</si>
  <si>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</si>
  <si>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</si>
  <si>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</si>
  <si>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</si>
  <si>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</si>
  <si>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</si>
  <si>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</si>
  <si>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</si>
  <si>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</si>
  <si>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</si>
  <si>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</si>
  <si>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</si>
  <si>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</si>
  <si>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</si>
  <si>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</si>
  <si>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</si>
  <si>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</si>
  <si>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</si>
  <si>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</si>
  <si>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</si>
  <si>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</si>
  <si>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</si>
  <si>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</si>
  <si>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</si>
  <si>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</si>
  <si>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</si>
  <si>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</si>
  <si>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</si>
  <si>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</si>
  <si>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</si>
  <si>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</si>
  <si>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</si>
  <si>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</si>
  <si>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</si>
  <si>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</si>
  <si>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</si>
  <si>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</si>
  <si>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</si>
  <si>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</si>
  <si>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</si>
  <si>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</si>
  <si>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</si>
  <si>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</si>
  <si>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</si>
  <si>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</si>
  <si>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</si>
  <si>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</si>
  <si>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</si>
  <si>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</si>
  <si>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</si>
  <si>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</si>
  <si>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</si>
  <si>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</si>
  <si>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</si>
  <si>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</si>
  <si>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</si>
  <si>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</si>
  <si>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</si>
  <si>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</si>
  <si>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</si>
  <si>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</si>
  <si>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</si>
  <si>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</si>
  <si>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</si>
  <si>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</si>
  <si>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</si>
  <si>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</si>
  <si>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</si>
  <si>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</si>
  <si>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</si>
  <si>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</si>
  <si>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</si>
  <si>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</si>
  <si>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</si>
  <si>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</si>
  <si>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</si>
  <si>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</si>
  <si>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</si>
  <si>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</si>
  <si>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</si>
  <si>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</si>
  <si>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</si>
  <si>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</si>
  <si>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</si>
  <si>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</si>
  <si>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</si>
  <si>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</si>
  <si>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</si>
  <si>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</si>
  <si>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</si>
  <si>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</si>
  <si>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</si>
  <si>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</si>
  <si>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</si>
  <si>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</si>
  <si>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</si>
  <si>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</si>
  <si>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</si>
  <si>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</si>
  <si>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</si>
  <si>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</si>
  <si>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</si>
  <si>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</si>
  <si>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</si>
  <si>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</si>
  <si>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</si>
  <si>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</si>
  <si>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</si>
  <si>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</si>
  <si>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</si>
  <si>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</si>
  <si>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</si>
  <si>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</si>
  <si>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</si>
  <si>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</si>
  <si>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</si>
  <si>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</si>
  <si>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</si>
  <si>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</si>
  <si>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</si>
  <si>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</si>
  <si>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</si>
  <si>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</si>
  <si>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</si>
  <si>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</si>
  <si>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</si>
  <si>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</si>
  <si>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</si>
  <si>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</si>
  <si>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</si>
  <si>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</si>
  <si>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</si>
  <si>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</si>
  <si>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</si>
  <si>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</si>
  <si>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</si>
  <si>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</si>
  <si>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</si>
  <si>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</si>
  <si>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</si>
  <si>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</si>
  <si>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</si>
  <si>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</si>
  <si>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</si>
  <si>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</si>
  <si>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</si>
  <si>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</si>
  <si>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</si>
  <si>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</si>
  <si>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</si>
  <si>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</si>
  <si>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</si>
  <si>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</si>
  <si>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</si>
  <si>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</si>
  <si>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</si>
  <si>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</si>
  <si>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</si>
  <si>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</si>
  <si>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</si>
  <si>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</si>
  <si>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</si>
  <si>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</si>
  <si>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</si>
  <si>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</si>
  <si>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</si>
  <si>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</si>
  <si>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</si>
  <si>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</si>
  <si>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</si>
  <si>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</si>
  <si>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</si>
  <si>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</si>
  <si>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</si>
  <si>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</si>
  <si>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</si>
  <si>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</si>
  <si>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</si>
  <si>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</si>
  <si>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</si>
  <si>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</si>
  <si>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</si>
  <si>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</si>
  <si>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</si>
  <si>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</si>
  <si>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</si>
  <si>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</si>
  <si>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</si>
  <si>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</si>
  <si>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</si>
  <si>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</si>
  <si>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</si>
  <si>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</si>
  <si>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</si>
  <si>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</si>
  <si>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</si>
  <si>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</si>
  <si>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</si>
  <si>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</si>
  <si>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</si>
  <si>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</si>
  <si>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</si>
  <si>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</si>
  <si>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</si>
  <si>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</si>
  <si>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</si>
  <si>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</si>
  <si>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</si>
  <si>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</si>
  <si>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</si>
  <si>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</si>
  <si>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</si>
  <si>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</si>
  <si>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</si>
  <si>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</si>
  <si>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</si>
  <si>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</si>
  <si>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</si>
  <si>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</si>
  <si>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</si>
  <si>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</si>
  <si>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</si>
  <si>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</si>
  <si>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</si>
  <si>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</si>
  <si>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</si>
  <si>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</si>
  <si>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</si>
  <si>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</si>
  <si>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</si>
  <si>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</si>
  <si>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</si>
  <si>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</si>
  <si>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</si>
  <si>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</si>
  <si>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</si>
  <si>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</si>
  <si>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</si>
  <si>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</si>
  <si>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</si>
  <si>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</si>
  <si>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</si>
  <si>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</si>
  <si>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</si>
  <si>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</si>
  <si>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</si>
  <si>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</si>
  <si>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</si>
  <si>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</si>
  <si>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</si>
  <si>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</si>
  <si>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</si>
  <si>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</si>
  <si>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</si>
  <si>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</si>
  <si>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</si>
  <si>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</si>
  <si>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</si>
  <si>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</si>
  <si>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</si>
  <si>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</si>
  <si>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</si>
  <si>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</si>
  <si>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</si>
  <si>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</si>
  <si>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</si>
  <si>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</si>
  <si>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</si>
  <si>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</si>
  <si>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</si>
  <si>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</si>
  <si>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</si>
  <si>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</si>
  <si>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</si>
  <si>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</si>
  <si>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</si>
  <si>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</si>
  <si>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</si>
  <si>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</si>
  <si>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</si>
  <si>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</si>
  <si>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</si>
  <si>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</si>
  <si>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</si>
  <si>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</si>
  <si>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</si>
  <si>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</si>
  <si>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</si>
  <si>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</si>
  <si>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</si>
  <si>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</si>
  <si>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</si>
  <si>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</si>
  <si>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</si>
  <si>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</si>
  <si>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</si>
  <si>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</si>
  <si>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</si>
  <si>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</si>
  <si>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</si>
  <si>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</si>
  <si>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</si>
  <si>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</si>
  <si>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</si>
  <si>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</si>
  <si>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</si>
  <si>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</si>
  <si>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</si>
  <si>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</si>
  <si>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</si>
  <si>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</si>
  <si>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</si>
  <si>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</si>
  <si>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</si>
  <si>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</si>
  <si>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</si>
  <si>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</si>
  <si>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</si>
  <si>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</si>
  <si>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</si>
  <si>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</si>
  <si>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</si>
  <si>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</si>
  <si>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</si>
  <si>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</si>
  <si>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</si>
  <si>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</si>
  <si>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</si>
  <si>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</si>
  <si>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</si>
  <si>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</si>
  <si>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</si>
  <si>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</si>
  <si>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</si>
  <si>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</si>
  <si>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</si>
  <si>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</si>
  <si>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</si>
  <si>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</si>
  <si>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</si>
  <si>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</si>
  <si>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</si>
  <si>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</si>
  <si>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</si>
  <si>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</si>
  <si>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</si>
  <si>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</si>
  <si>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</si>
  <si>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</si>
  <si>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</si>
  <si>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</si>
  <si>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</si>
  <si>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</si>
  <si>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</si>
  <si>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</si>
  <si>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</si>
  <si>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</si>
  <si>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</si>
  <si>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</si>
  <si>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</si>
  <si>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</si>
  <si>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</si>
  <si>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</si>
  <si>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</si>
  <si>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</si>
  <si>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</si>
  <si>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</si>
  <si>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</si>
  <si>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</si>
  <si>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</si>
  <si>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</si>
  <si>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</si>
  <si>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</si>
  <si>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</si>
  <si>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</si>
  <si>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</si>
  <si>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</si>
  <si>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</si>
  <si>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</si>
  <si>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</si>
  <si>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</si>
  <si>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</si>
  <si>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</si>
  <si>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</si>
  <si>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</si>
  <si>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</si>
  <si>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</si>
  <si>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</si>
  <si>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</si>
  <si>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</si>
  <si>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</si>
  <si>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</si>
  <si>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</si>
  <si>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</si>
  <si>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</si>
  <si>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</si>
  <si>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</si>
  <si>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</si>
  <si>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</si>
  <si>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</si>
  <si>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</si>
  <si>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</si>
  <si>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</si>
  <si>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</si>
  <si>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</si>
  <si>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</si>
  <si>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</si>
  <si>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</si>
  <si>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</si>
  <si>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</si>
  <si>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</si>
  <si>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</si>
  <si>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</si>
  <si>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</si>
  <si>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</si>
  <si>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</si>
  <si>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</si>
  <si>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</si>
  <si>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</si>
  <si>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</si>
  <si>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</si>
  <si>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</si>
  <si>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</si>
  <si>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</si>
  <si>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</si>
  <si>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</si>
  <si>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</si>
  <si>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</si>
  <si>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</si>
  <si>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</si>
  <si>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</si>
  <si>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</si>
  <si>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</si>
  <si>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</si>
  <si>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</si>
  <si>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</si>
  <si>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</si>
  <si>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</si>
  <si>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</si>
  <si>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</si>
  <si>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</si>
  <si>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</si>
  <si>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</si>
  <si>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</si>
  <si>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</si>
  <si>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</si>
  <si>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</si>
  <si>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</si>
  <si>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</si>
  <si>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</si>
  <si>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</si>
  <si>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</si>
  <si>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</si>
  <si>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</si>
  <si>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</si>
  <si>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</si>
  <si>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</si>
  <si>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</si>
  <si>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</si>
  <si>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</si>
  <si>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</si>
  <si>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</si>
  <si>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</si>
  <si>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</si>
  <si>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</si>
  <si>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</si>
  <si>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</si>
  <si>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</si>
  <si>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</si>
  <si>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</si>
  <si>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</si>
  <si>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</si>
  <si>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</si>
  <si>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</si>
  <si>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</si>
  <si>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</si>
  <si>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</si>
  <si>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</si>
  <si>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</si>
  <si>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</si>
  <si>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</si>
  <si>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</si>
  <si>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</si>
  <si>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</si>
  <si>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</si>
  <si>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</si>
  <si>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</si>
  <si>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</si>
  <si>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</si>
  <si>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</si>
  <si>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</si>
  <si>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</si>
  <si>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</si>
  <si>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</si>
  <si>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</si>
  <si>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</si>
  <si>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</si>
  <si>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</si>
  <si>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</si>
  <si>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</si>
  <si>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</si>
  <si>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</si>
  <si>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</si>
  <si>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</si>
  <si>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</si>
  <si>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</si>
  <si>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</si>
  <si>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</si>
  <si>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</si>
  <si>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</si>
  <si>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</si>
  <si>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</si>
  <si>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</si>
  <si>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</si>
  <si>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</si>
  <si>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</si>
  <si>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</si>
  <si>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</si>
  <si>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</si>
  <si>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</si>
  <si>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</si>
  <si>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</si>
  <si>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</si>
  <si>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</si>
  <si>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</si>
  <si>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</si>
  <si>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</si>
  <si>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</si>
  <si>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</si>
  <si>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</si>
  <si>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</si>
  <si>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</si>
  <si>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</si>
  <si>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</si>
  <si>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</si>
  <si>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</si>
  <si>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</si>
  <si>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</si>
  <si>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</si>
  <si>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</si>
  <si>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</si>
  <si>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</si>
  <si>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</si>
  <si>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</si>
  <si>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</si>
  <si>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</si>
  <si>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</si>
  <si>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</si>
  <si>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</si>
  <si>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</si>
  <si>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</si>
  <si>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</si>
  <si>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</si>
  <si>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</si>
  <si>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</si>
  <si>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</si>
  <si>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</si>
  <si>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</si>
  <si>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</si>
  <si>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</si>
  <si>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</si>
  <si>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</si>
  <si>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</si>
  <si>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</si>
  <si>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</si>
  <si>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</si>
  <si>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</si>
  <si>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</si>
  <si>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</si>
  <si>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</si>
  <si>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</si>
  <si>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</si>
  <si>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</si>
  <si>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</si>
  <si>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</si>
  <si>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</si>
  <si>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</si>
  <si>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</si>
  <si>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</si>
  <si>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</si>
  <si>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</si>
  <si>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</si>
  <si>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</si>
  <si>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</si>
  <si>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</si>
  <si>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</si>
  <si>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</si>
  <si>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</si>
  <si>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</si>
  <si>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</si>
  <si>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</si>
  <si>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</si>
  <si>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</si>
  <si>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</si>
  <si>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</si>
  <si>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</si>
  <si>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</si>
  <si>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</si>
  <si>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</si>
  <si>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</si>
  <si>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</si>
  <si>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</si>
  <si>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</si>
  <si>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</si>
  <si>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</si>
  <si>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</si>
  <si>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</si>
  <si>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</si>
  <si>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</si>
  <si>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</si>
  <si>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</si>
  <si>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</si>
  <si>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</si>
  <si>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</si>
  <si>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</si>
  <si>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</si>
  <si>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</si>
  <si>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</si>
  <si>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</si>
  <si>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</si>
  <si>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</si>
  <si>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</si>
  <si>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</si>
  <si>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</si>
  <si>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</si>
  <si>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</si>
  <si>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</si>
  <si>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</si>
  <si>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</si>
  <si>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</si>
  <si>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</si>
  <si>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</si>
  <si>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</si>
  <si>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</si>
  <si>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</si>
  <si>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</si>
  <si>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</si>
  <si>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</si>
  <si>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</si>
  <si>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</si>
  <si>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</si>
  <si>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</si>
  <si>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</si>
  <si>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</si>
  <si>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</si>
  <si>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</si>
  <si>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</si>
  <si>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</si>
  <si>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</si>
  <si>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</si>
  <si>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</si>
  <si>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</si>
  <si>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</si>
  <si>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</si>
  <si>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</si>
  <si>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</si>
  <si>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</si>
  <si>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</si>
  <si>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</si>
  <si>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</si>
  <si>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</si>
  <si>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</si>
  <si>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</si>
  <si>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</si>
  <si>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</si>
  <si>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</si>
  <si>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</si>
  <si>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</si>
  <si>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</si>
  <si>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</si>
  <si>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</si>
  <si>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</si>
  <si>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</si>
  <si>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</si>
  <si>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</si>
  <si>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</si>
  <si>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</si>
  <si>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</si>
  <si>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</si>
  <si>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</si>
  <si>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</si>
  <si>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</si>
  <si>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</si>
  <si>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</si>
  <si>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</si>
  <si>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</si>
  <si>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</si>
  <si>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</si>
  <si>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</si>
  <si>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</si>
  <si>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</si>
  <si>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</si>
  <si>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</si>
  <si>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</si>
  <si>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</si>
  <si>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</si>
  <si>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</si>
  <si>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</si>
  <si>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</si>
  <si>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</si>
  <si>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</si>
  <si>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</si>
  <si>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</si>
  <si>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</si>
  <si>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</si>
  <si>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</si>
  <si>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</si>
  <si>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</si>
  <si>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</si>
  <si>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</si>
  <si>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</si>
  <si>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</si>
  <si>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</si>
  <si>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</si>
  <si>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</si>
  <si>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</si>
  <si>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</si>
  <si>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</si>
  <si>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</si>
  <si>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</si>
  <si>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</si>
  <si>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</si>
  <si>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</si>
  <si>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</si>
  <si>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</si>
  <si>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</si>
  <si>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</si>
  <si>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</si>
  <si>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</si>
  <si>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</si>
  <si>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</si>
  <si>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</si>
  <si>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</si>
  <si>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</si>
  <si>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</si>
  <si>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</si>
  <si>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</si>
  <si>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</si>
  <si>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</si>
  <si>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</si>
  <si>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</si>
  <si>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</si>
  <si>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</si>
  <si>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</si>
  <si>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</si>
  <si>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</si>
  <si>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</si>
  <si>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</si>
  <si>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</si>
  <si>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</si>
  <si>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</si>
  <si>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</si>
  <si>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</si>
  <si>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</si>
  <si>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</si>
  <si>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</si>
  <si>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</si>
  <si>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</si>
  <si>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</si>
  <si>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</si>
  <si>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</si>
  <si>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</si>
  <si>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</si>
  <si>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</si>
  <si>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</si>
  <si>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</si>
  <si>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</si>
  <si>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</si>
  <si>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</si>
  <si>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</si>
  <si>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</si>
  <si>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</si>
  <si>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</si>
  <si>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</si>
  <si>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</si>
  <si>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</si>
  <si>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</si>
  <si>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</si>
  <si>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</si>
  <si>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</si>
  <si>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</si>
  <si>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</si>
  <si>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</si>
  <si>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</si>
  <si>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</si>
  <si>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</si>
  <si>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</si>
  <si>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</si>
  <si>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</si>
  <si>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</si>
  <si>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</si>
  <si>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</si>
  <si>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</si>
  <si>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</si>
  <si>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</si>
  <si>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</si>
  <si>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</si>
  <si>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</si>
  <si>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</si>
  <si>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</si>
  <si>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</si>
  <si>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</si>
  <si>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</si>
  <si>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</si>
  <si>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</si>
  <si>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</si>
  <si>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</si>
  <si>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</si>
  <si>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</si>
  <si>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</si>
  <si>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</si>
  <si>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</si>
  <si>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</si>
  <si>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</si>
  <si>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</si>
  <si>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</si>
  <si>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</si>
  <si>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</si>
  <si>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</si>
  <si>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</si>
  <si>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</si>
  <si>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</si>
  <si>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</si>
  <si>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</si>
  <si>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</si>
  <si>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</si>
  <si>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</si>
  <si>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</si>
  <si>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</si>
  <si>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</si>
  <si>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</si>
  <si>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</si>
  <si>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</si>
  <si>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</si>
  <si>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</si>
  <si>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</si>
  <si>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</si>
  <si>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</si>
  <si>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</si>
  <si>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</si>
  <si>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</si>
  <si>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</si>
  <si>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</si>
  <si>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</si>
  <si>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</si>
  <si>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</si>
  <si>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</si>
  <si>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</si>
  <si>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</si>
  <si>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</si>
  <si>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</si>
  <si>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</si>
  <si>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</si>
  <si>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</si>
  <si>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</si>
  <si>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</si>
  <si>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</si>
  <si>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</si>
  <si>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</si>
  <si>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</si>
  <si>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</si>
  <si>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</si>
  <si>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</si>
  <si>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</si>
  <si>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</si>
  <si>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</si>
  <si>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</si>
  <si>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</si>
  <si>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</si>
  <si>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</si>
  <si>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</si>
  <si>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</si>
  <si>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</si>
  <si>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</si>
  <si>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</si>
  <si>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</si>
  <si>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</si>
  <si>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</si>
  <si>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</si>
  <si>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</si>
  <si>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</si>
  <si>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</si>
  <si>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</si>
  <si>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</si>
  <si>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</si>
  <si>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</si>
  <si>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</si>
  <si>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</si>
  <si>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</si>
  <si>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</si>
  <si>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</si>
  <si>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</si>
  <si>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</si>
  <si>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</si>
  <si>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</si>
  <si>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</si>
  <si>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</si>
  <si>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</si>
  <si>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</si>
  <si>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</si>
  <si>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</si>
  <si>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</si>
  <si>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</si>
  <si>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</si>
  <si>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</si>
  <si>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</si>
  <si>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</si>
  <si>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</si>
  <si>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</si>
  <si>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</si>
  <si>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</si>
  <si>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</si>
  <si>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</si>
  <si>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</si>
  <si>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</si>
  <si>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</si>
  <si>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</si>
  <si>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</si>
  <si>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</si>
  <si>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</si>
  <si>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</si>
  <si>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</si>
  <si>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</si>
  <si>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</si>
  <si>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</si>
  <si>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</si>
  <si>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</si>
  <si>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</si>
  <si>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</si>
  <si>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</si>
  <si>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</si>
  <si>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</si>
  <si>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</si>
  <si>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</si>
  <si>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</si>
  <si>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</si>
  <si>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</si>
  <si>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</si>
  <si>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</si>
  <si>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</si>
  <si>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</si>
  <si>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</si>
  <si>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</si>
  <si>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</si>
  <si>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</si>
  <si>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</si>
  <si>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</si>
  <si>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</si>
  <si>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</si>
  <si>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</si>
  <si>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</si>
  <si>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</si>
  <si>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</si>
  <si>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</si>
  <si>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</si>
  <si>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</si>
  <si>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</si>
  <si>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</si>
  <si>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</si>
  <si>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</si>
  <si>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</si>
  <si>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</si>
  <si>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</si>
  <si>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</si>
  <si>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</si>
  <si>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</si>
  <si>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</si>
  <si>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</si>
  <si>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</si>
  <si>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</si>
  <si>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</si>
  <si>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</si>
  <si>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</si>
  <si>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</si>
  <si>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</si>
  <si>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</si>
  <si>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</si>
  <si>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</si>
  <si>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</si>
  <si>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</si>
  <si>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</si>
  <si>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</si>
  <si>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</si>
  <si>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</si>
  <si>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</si>
  <si>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</si>
  <si>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</si>
  <si>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</si>
  <si>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</si>
  <si>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</si>
  <si>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</si>
  <si>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</si>
  <si>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</si>
  <si>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</si>
  <si>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</si>
  <si>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</si>
  <si>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</si>
  <si>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</si>
  <si>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</si>
  <si>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</si>
  <si>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</si>
  <si>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</si>
  <si>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</si>
  <si>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</si>
  <si>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</si>
  <si>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</si>
  <si>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</si>
  <si>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</si>
  <si>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</si>
  <si>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</si>
  <si>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</si>
  <si>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</si>
  <si>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</si>
  <si>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</si>
  <si>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</si>
  <si>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</si>
  <si>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</si>
  <si>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</si>
  <si>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</si>
  <si>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</si>
  <si>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</si>
  <si>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</si>
  <si>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</si>
  <si>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</si>
  <si>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</si>
  <si>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</si>
  <si>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</si>
  <si>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</si>
  <si>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</si>
  <si>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</si>
  <si>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</si>
  <si>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</si>
  <si>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</si>
  <si>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</si>
  <si>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</si>
  <si>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</si>
  <si>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</si>
  <si>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</si>
  <si>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</si>
  <si>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</si>
  <si>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</si>
  <si>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</si>
  <si>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</si>
  <si>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</si>
  <si>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</si>
  <si>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</si>
  <si>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</si>
  <si>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</si>
  <si>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</si>
  <si>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</si>
  <si>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</si>
  <si>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</si>
  <si>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</si>
  <si>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</si>
  <si>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</si>
  <si>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</si>
  <si>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</si>
  <si>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</si>
  <si>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</si>
  <si>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</si>
  <si>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</si>
  <si>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</si>
  <si>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</si>
  <si>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</si>
  <si>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</si>
  <si>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</si>
  <si>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</si>
  <si>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</si>
  <si>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</si>
  <si>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</si>
  <si>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</si>
  <si>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</si>
  <si>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</si>
  <si>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</si>
  <si>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</si>
  <si>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</si>
  <si>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</si>
  <si>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</si>
  <si>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</si>
  <si>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</si>
  <si>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</si>
  <si>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</si>
  <si>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</si>
  <si>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</si>
  <si>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</si>
  <si>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</si>
  <si>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</si>
  <si>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</si>
  <si>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</si>
  <si>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</si>
  <si>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</si>
  <si>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</si>
  <si>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</si>
  <si>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</si>
  <si>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</si>
  <si>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</si>
  <si>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</si>
  <si>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</si>
  <si>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</si>
  <si>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</si>
  <si>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</si>
  <si>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</si>
  <si>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</si>
  <si>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</si>
  <si>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</si>
  <si>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</si>
  <si>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</si>
  <si>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</si>
  <si>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</si>
  <si>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</si>
  <si>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</si>
  <si>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</si>
  <si>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</si>
  <si>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</si>
  <si>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</si>
  <si>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</si>
  <si>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</si>
  <si>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</si>
  <si>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</si>
  <si>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</si>
  <si>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</si>
  <si>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</si>
  <si>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</si>
  <si>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</si>
  <si>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</si>
  <si>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</si>
  <si>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</si>
  <si>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</si>
  <si>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</si>
  <si>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</si>
  <si>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</si>
  <si>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</si>
  <si>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</si>
  <si>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</si>
  <si>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</si>
  <si>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</si>
  <si>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</si>
  <si>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</si>
  <si>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</si>
  <si>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</si>
  <si>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</si>
  <si>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</si>
  <si>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</si>
  <si>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</si>
  <si>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</si>
  <si>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</si>
  <si>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</si>
  <si>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</si>
  <si>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</si>
  <si>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</si>
  <si>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</si>
  <si>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</si>
  <si>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</si>
  <si>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</si>
  <si>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</si>
  <si>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</si>
  <si>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</si>
  <si>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</si>
  <si>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</si>
  <si>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</si>
  <si>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</si>
  <si>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</si>
  <si>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</si>
  <si>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</si>
  <si>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</si>
  <si>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</si>
  <si>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</si>
  <si>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</si>
  <si>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</si>
  <si>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</si>
  <si>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</si>
  <si>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</si>
  <si>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</si>
  <si>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</si>
  <si>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</si>
  <si>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</si>
  <si>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</si>
  <si>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</si>
  <si>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</si>
  <si>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</si>
  <si>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</si>
  <si>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</si>
  <si>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</si>
  <si>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</si>
  <si>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</si>
  <si>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</si>
  <si>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</si>
  <si>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</si>
  <si>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</si>
  <si>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</si>
  <si>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</si>
  <si>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</si>
  <si>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</si>
  <si>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</si>
  <si>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</si>
  <si>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</si>
  <si>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</si>
  <si>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</si>
  <si>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</si>
  <si>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</si>
  <si>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</si>
  <si>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</si>
  <si>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</si>
  <si>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</si>
  <si>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</si>
  <si>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</si>
  <si>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</si>
  <si>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</si>
  <si>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</si>
  <si>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</si>
  <si>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</si>
  <si>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</si>
  <si>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</si>
  <si>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</si>
  <si>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</si>
  <si>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</si>
  <si>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</si>
  <si>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</si>
  <si>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</si>
  <si>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</si>
  <si>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</si>
  <si>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</si>
  <si>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</si>
  <si>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</si>
  <si>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</si>
  <si>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</si>
  <si>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</si>
  <si>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</si>
  <si>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</si>
  <si>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</si>
  <si>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</si>
  <si>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</si>
  <si>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</si>
  <si>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</si>
  <si>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</si>
  <si>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</si>
  <si>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</si>
  <si>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</si>
  <si>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</si>
  <si>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</si>
  <si>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</si>
  <si>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</si>
  <si>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</si>
  <si>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</si>
  <si>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</si>
  <si>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</si>
  <si>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</si>
  <si>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</si>
  <si>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</si>
  <si>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</si>
  <si>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</si>
  <si>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</si>
  <si>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</si>
  <si>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</si>
  <si>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</si>
  <si>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</si>
  <si>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</si>
  <si>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</si>
  <si>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</si>
  <si>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</si>
  <si>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</si>
  <si>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</si>
  <si>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</si>
  <si>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</si>
  <si>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</si>
  <si>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</si>
  <si>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</si>
  <si>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</si>
  <si>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</si>
  <si>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</si>
  <si>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</si>
  <si>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</si>
  <si>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</si>
  <si>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</si>
  <si>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</si>
  <si>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</si>
  <si>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</si>
  <si>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</si>
  <si>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</si>
  <si>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</si>
  <si>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</si>
  <si>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</si>
  <si>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</si>
  <si>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</si>
  <si>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</si>
  <si>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</si>
  <si>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</si>
  <si>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</si>
  <si>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</si>
  <si>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</si>
  <si>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</si>
  <si>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</si>
  <si>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</si>
  <si>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</si>
  <si>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</si>
  <si>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</si>
  <si>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</si>
  <si>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</si>
  <si>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</si>
  <si>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</si>
  <si>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</si>
  <si>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</si>
  <si>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</si>
  <si>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</si>
  <si>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</si>
  <si>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</si>
  <si>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</si>
  <si>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</si>
  <si>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</si>
  <si>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</si>
  <si>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</si>
  <si>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</si>
  <si>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</si>
  <si>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</si>
  <si>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</si>
  <si>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</si>
  <si>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</si>
  <si>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</si>
  <si>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</si>
  <si>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</si>
  <si>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</si>
  <si>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</si>
  <si>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</si>
  <si>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</si>
  <si>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</si>
  <si>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</si>
  <si>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</si>
  <si>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</si>
  <si>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</si>
  <si>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</si>
  <si>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</si>
  <si>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</si>
  <si>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</si>
  <si>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</si>
  <si>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</si>
  <si>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</si>
  <si>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</si>
  <si>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</si>
  <si>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</si>
  <si>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</si>
  <si>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</si>
  <si>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</si>
  <si>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</si>
  <si>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</si>
  <si>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</si>
  <si>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</si>
  <si>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</si>
  <si>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</si>
  <si>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</si>
  <si>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</si>
  <si>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</si>
  <si>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</si>
  <si>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</si>
  <si>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</si>
  <si>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</si>
  <si>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</si>
  <si>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</si>
  <si>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</si>
  <si>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</si>
  <si>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</si>
  <si>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</si>
  <si>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</si>
  <si>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</si>
  <si>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</si>
  <si>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</si>
  <si>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</si>
  <si>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</si>
  <si>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</si>
  <si>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</si>
  <si>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</si>
  <si>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</si>
  <si>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</si>
  <si>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</si>
  <si>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</si>
  <si>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</si>
  <si>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</si>
  <si>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</si>
  <si>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</si>
  <si>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</si>
  <si>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</si>
  <si>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</si>
  <si>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</si>
  <si>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</si>
  <si>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</si>
  <si>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</si>
  <si>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</si>
  <si>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</si>
  <si>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</si>
  <si>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</si>
  <si>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</si>
  <si>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</si>
  <si>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</si>
  <si>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</si>
  <si>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</si>
  <si>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</si>
  <si>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</si>
  <si>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</si>
  <si>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</si>
  <si>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</si>
  <si>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</si>
  <si>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</si>
  <si>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</si>
  <si>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</si>
  <si>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</si>
  <si>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</si>
  <si>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</si>
  <si>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</si>
  <si>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</si>
  <si>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</si>
  <si>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</si>
  <si>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</si>
  <si>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</si>
  <si>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</si>
  <si>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</si>
  <si>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</si>
  <si>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</si>
  <si>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</si>
  <si>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</si>
  <si>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</si>
  <si>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</si>
  <si>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</si>
  <si>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</si>
  <si>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</si>
  <si>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</si>
  <si>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</si>
  <si>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</si>
  <si>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</si>
  <si>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</si>
  <si>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</si>
  <si>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</si>
  <si>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</si>
  <si>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</si>
  <si>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</si>
  <si>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</si>
  <si>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</si>
  <si>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</si>
  <si>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</si>
  <si>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</si>
  <si>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</si>
  <si>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</si>
  <si>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</si>
  <si>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</si>
  <si>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</si>
  <si>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</si>
  <si>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</si>
  <si>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</si>
  <si>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</si>
  <si>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</si>
  <si>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</si>
  <si>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</si>
  <si>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</si>
  <si>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</si>
  <si>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</si>
  <si>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</si>
  <si>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</si>
  <si>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</si>
  <si>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</si>
  <si>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</si>
  <si>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</si>
  <si>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</si>
  <si>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</si>
  <si>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</si>
  <si>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</si>
  <si>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</si>
  <si>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</si>
  <si>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</si>
  <si>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</si>
  <si>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</si>
  <si>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</si>
  <si>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</si>
  <si>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</si>
  <si>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</si>
  <si>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</si>
  <si>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</si>
  <si>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</si>
  <si>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</si>
  <si>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</si>
  <si>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</si>
  <si>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</si>
  <si>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</si>
  <si>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</si>
  <si>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</si>
  <si>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</si>
  <si>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</si>
  <si>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</si>
  <si>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</si>
  <si>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</si>
  <si>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</si>
  <si>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</si>
  <si>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</si>
  <si>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</si>
  <si>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</si>
  <si>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</si>
  <si>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</si>
  <si>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</si>
  <si>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</si>
  <si>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</si>
  <si>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</si>
  <si>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</si>
  <si>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</si>
  <si>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</si>
  <si>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</si>
  <si>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</si>
  <si>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</si>
  <si>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</si>
  <si>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</si>
  <si>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</si>
  <si>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</si>
  <si>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</si>
  <si>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</si>
  <si>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</si>
  <si>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</si>
  <si>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</si>
  <si>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</si>
  <si>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</si>
  <si>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</si>
  <si>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</si>
  <si>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</si>
  <si>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</si>
  <si>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</si>
  <si>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</si>
  <si>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</si>
  <si>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</si>
  <si>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</si>
  <si>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</si>
  <si>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</si>
  <si>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</si>
  <si>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</si>
  <si>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</si>
  <si>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</si>
  <si>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</si>
  <si>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</si>
  <si>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</si>
  <si>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</si>
  <si>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</si>
  <si>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</si>
  <si>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</si>
  <si>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</si>
  <si>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</si>
  <si>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</si>
  <si>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</si>
  <si>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</si>
  <si>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</si>
  <si>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</si>
  <si>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</si>
  <si>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</si>
  <si>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</si>
  <si>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</si>
  <si>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</si>
  <si>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</si>
  <si>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</si>
  <si>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</si>
  <si>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</si>
  <si>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</si>
  <si>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</si>
  <si>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</si>
  <si>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</si>
  <si>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</si>
  <si>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</si>
  <si>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</si>
  <si>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</si>
  <si>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</si>
  <si>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</si>
  <si>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</si>
  <si>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</si>
  <si>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</si>
  <si>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</si>
  <si>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</si>
  <si>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</si>
  <si>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</si>
  <si>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</si>
  <si>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</si>
  <si>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</si>
  <si>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</si>
  <si>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</si>
  <si>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</si>
  <si>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</si>
  <si>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</si>
  <si>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</si>
  <si>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</si>
  <si>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</si>
  <si>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</si>
  <si>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</si>
  <si>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</si>
  <si>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</si>
  <si>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</si>
  <si>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</si>
  <si>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</si>
  <si>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</si>
  <si>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</si>
  <si>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</si>
  <si>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</si>
  <si>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</si>
  <si>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</si>
  <si>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</si>
  <si>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</si>
  <si>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</si>
  <si>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</si>
  <si>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</si>
  <si>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</si>
  <si>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</si>
  <si>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</si>
  <si>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</si>
  <si>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</si>
  <si>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</si>
  <si>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</si>
  <si>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</si>
  <si>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</si>
  <si>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</si>
  <si>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</si>
  <si>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</si>
  <si>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</si>
  <si>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</si>
  <si>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</si>
  <si>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</si>
  <si>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</si>
  <si>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</si>
  <si>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</si>
  <si>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</si>
  <si>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</si>
  <si>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</si>
  <si>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</si>
  <si>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</si>
  <si>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</si>
  <si>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</si>
  <si>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</si>
  <si>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</si>
  <si>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</si>
  <si>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</si>
  <si>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</si>
  <si>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</si>
  <si>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</si>
  <si>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</si>
  <si>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</si>
  <si>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</si>
  <si>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</si>
  <si>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</si>
  <si>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</si>
  <si>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</si>
  <si>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</si>
  <si>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</si>
  <si>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</si>
  <si>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</si>
  <si>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</si>
  <si>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</si>
  <si>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</si>
  <si>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</si>
  <si>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</si>
  <si>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</si>
  <si>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</si>
  <si>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</si>
  <si>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</si>
  <si>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</si>
  <si>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</si>
  <si>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</si>
  <si>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</si>
  <si>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</si>
  <si>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</si>
  <si>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</si>
  <si>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</si>
  <si>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</si>
  <si>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</si>
  <si>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</si>
  <si>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</si>
  <si>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</si>
  <si>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</si>
  <si>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</si>
  <si>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</si>
  <si>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</si>
  <si>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</si>
  <si>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</si>
  <si>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</si>
  <si>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</si>
  <si>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</si>
  <si>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</si>
  <si>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</si>
  <si>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</si>
  <si>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</si>
  <si>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</si>
  <si>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</si>
  <si>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</si>
  <si>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</si>
  <si>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</si>
  <si>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</si>
  <si>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</si>
  <si>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</si>
  <si>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</si>
  <si>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</si>
  <si>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</si>
  <si>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</si>
  <si>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</si>
  <si>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</si>
  <si>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</si>
  <si>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</si>
  <si>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</si>
  <si>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</si>
  <si>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</si>
  <si>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</si>
  <si>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</si>
  <si>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</si>
  <si>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</si>
  <si>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</si>
  <si>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</si>
  <si>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</si>
  <si>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</si>
  <si>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</si>
  <si>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</si>
  <si>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</si>
  <si>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</si>
  <si>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</si>
  <si>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</si>
  <si>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</si>
  <si>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</si>
  <si>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</si>
  <si>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</si>
  <si>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</si>
  <si>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</si>
  <si>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</si>
  <si>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</si>
  <si>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</si>
  <si>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</si>
  <si>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</si>
  <si>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</si>
  <si>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</si>
  <si>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</si>
  <si>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</si>
  <si>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</si>
  <si>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</si>
  <si>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</si>
  <si>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</si>
  <si>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</si>
  <si>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</si>
  <si>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</si>
  <si>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</si>
  <si>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</si>
  <si>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</si>
  <si>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</si>
  <si>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</si>
  <si>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</si>
  <si>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</si>
  <si>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</si>
  <si>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</si>
  <si>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</si>
  <si>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</si>
  <si>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</si>
  <si>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</si>
  <si>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</si>
  <si>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</si>
  <si>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</si>
  <si>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</si>
  <si>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</si>
  <si>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</si>
  <si>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</si>
  <si>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</si>
  <si>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</si>
  <si>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</si>
  <si>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</si>
  <si>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</si>
  <si>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</si>
  <si>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</si>
  <si>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</si>
  <si>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</si>
  <si>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</si>
  <si>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</si>
  <si>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</si>
  <si>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</si>
  <si>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</si>
  <si>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</si>
  <si>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</si>
  <si>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</si>
  <si>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</si>
  <si>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</si>
  <si>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</si>
  <si>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</si>
  <si>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</si>
  <si>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</si>
  <si>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</si>
  <si>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</si>
  <si>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</si>
  <si>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</si>
  <si>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</si>
  <si>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</si>
  <si>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</si>
  <si>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</si>
  <si>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</si>
  <si>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</si>
  <si>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</si>
  <si>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</si>
  <si>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</si>
  <si>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</si>
  <si>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</si>
  <si>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</si>
  <si>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</si>
  <si>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</si>
  <si>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</si>
  <si>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</si>
  <si>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</si>
  <si>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</si>
  <si>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</si>
  <si>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</si>
  <si>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</si>
  <si>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</si>
  <si>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</si>
  <si>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</si>
  <si>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</si>
  <si>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</si>
  <si>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</si>
  <si>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</si>
  <si>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</si>
  <si>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</si>
  <si>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</si>
  <si>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</si>
  <si>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</si>
  <si>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</si>
  <si>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</si>
  <si>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</si>
  <si>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</si>
  <si>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</si>
  <si>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</si>
  <si>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</si>
  <si>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</si>
  <si>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</si>
  <si>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</si>
  <si>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</si>
  <si>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</si>
  <si>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</si>
  <si>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</si>
  <si>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</si>
  <si>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</si>
  <si>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</si>
  <si>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</si>
  <si>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</si>
  <si>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</si>
  <si>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</si>
  <si>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</si>
  <si>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2021-44-44001352020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</si>
  <si>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</si>
  <si>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YENIS DEL CARMEN BONILLA HERAZO</t>
  </si>
  <si>
    <t>YENIS BONILLA HERAZO</t>
  </si>
  <si>
    <t>CALLE 25 NRO. 2-39 BARRIO SAN ISIDRO, TOLÚ, SUCRE</t>
  </si>
  <si>
    <t>3005556747</t>
  </si>
  <si>
    <t>TOLU,SUCRE</t>
  </si>
  <si>
    <t>INSTITUTO COLOMBIANO DE BIENESTAR FAMILIAR</t>
  </si>
  <si>
    <t>BRINDAR ATENCIÓN A LA PRIMERA INFANCIA NIÑOS Y NIÑAS MENORES DE 5 AÑOS EN SITUACIÓN DE VULNERABILIDAD.</t>
  </si>
  <si>
    <t>70-0261-2012</t>
  </si>
  <si>
    <t>70-0259-2012</t>
  </si>
  <si>
    <t>70-0183-2011</t>
  </si>
  <si>
    <t>70-0065-2011</t>
  </si>
  <si>
    <t>70-0122-2010</t>
  </si>
  <si>
    <t>0015-2017</t>
  </si>
  <si>
    <t xml:space="preserve">BRINDAR ATENCION INTEGRAL A LA PRIMERA INFANCIA, NIÑAS, NIÑOS Y MENORES DE 5 AÑOS EN SITUACIÓN DE VULNERABILIDAD, AFRODESCENDIENTES QUE NO RECIBEN ATENCIÓN EN LOS PROGRAMAS DEL ICBF, INCLUIDAS LAS TEMPORADAS DE VACACIONES.    </t>
  </si>
  <si>
    <t xml:space="preserve">BRINDAR ATENCION INTEGRAL A LA PRIMERA INFANCIA, NIÑAS, NIÑOS Y MENORES DE 5 AÑOS EN SITUACIÓN DE VULNERABILIDAD, AFRODESCENDIENTES QUE NO RECIBEN ATENCIÓN EN LOS PROGRAMAS DEL ICBF, INCLUIDAS LAS TEMPORADAS DE VACACIONES.  </t>
  </si>
  <si>
    <t>0020-2016</t>
  </si>
  <si>
    <t>0011-2015</t>
  </si>
  <si>
    <t>IPSI PALAIMA</t>
  </si>
  <si>
    <t>CONVENIO 001-2014</t>
  </si>
  <si>
    <t>Realizar acompañamiento en la atención integral a niños y niñas menores de 5 años a través de actividades de recuperacion nutricional, psicosocial y ludiCOpedagógicas</t>
  </si>
  <si>
    <t>CONVENIO 002-2013</t>
  </si>
  <si>
    <t>funaicar@hotmail.com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</si>
</sst>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J205" sqref="J2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900149058</v>
      </c>
      <c r="C20" s="5"/>
      <c r="D20" s="73"/>
      <c r="E20" s="5"/>
      <c r="F20" s="5"/>
      <c r="G20" s="5"/>
      <c r="H20" s="243"/>
      <c r="I20" s="149" t="s">
        <v>1154</v>
      </c>
      <c r="J20" s="150" t="s">
        <v>709</v>
      </c>
      <c r="K20" s="151">
        <v>5140017600</v>
      </c>
      <c r="L20" s="152">
        <v>44211</v>
      </c>
      <c r="M20" s="152">
        <v>44561</v>
      </c>
      <c r="N20" s="135">
        <f>+(M20-L20)/30</f>
        <v>11.666666666666666</v>
      </c>
      <c r="O20" s="138"/>
      <c r="U20" s="134"/>
      <c r="V20" s="105">
        <f ca="1">NOW()</f>
        <v>44193.855491898146</v>
      </c>
      <c r="W20" s="105">
        <f ca="1">NOW()</f>
        <v>44193.855491898146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AIRES DEL CARIBE</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2683</v>
      </c>
      <c r="C48" s="112" t="s">
        <v>31</v>
      </c>
      <c r="D48" s="110" t="s">
        <v>2685</v>
      </c>
      <c r="E48" s="145">
        <v>40939</v>
      </c>
      <c r="F48" s="145">
        <v>41273</v>
      </c>
      <c r="G48" s="160">
        <f>IF(AND(E48&lt;&gt;"",F48&lt;&gt;""),((F48-E48)/30),"")</f>
        <v>11.133333333333333</v>
      </c>
      <c r="H48" s="114" t="s">
        <v>2684</v>
      </c>
      <c r="I48" s="113" t="s">
        <v>453</v>
      </c>
      <c r="J48" s="113"/>
      <c r="K48" s="123">
        <v>21275048</v>
      </c>
      <c r="L48" s="115" t="s">
        <v>1148</v>
      </c>
      <c r="M48" s="117">
        <v>1</v>
      </c>
      <c r="N48" s="115" t="s">
        <v>27</v>
      </c>
      <c r="O48" s="115" t="s">
        <v>26</v>
      </c>
      <c r="P48" s="78"/>
    </row>
    <row r="49" spans="1:16" s="6" customFormat="1" ht="24.75" customHeight="1" x14ac:dyDescent="0.25">
      <c r="A49" s="143">
        <v>2</v>
      </c>
      <c r="B49" s="122" t="s">
        <v>2683</v>
      </c>
      <c r="C49" s="112" t="s">
        <v>31</v>
      </c>
      <c r="D49" s="110" t="s">
        <v>2686</v>
      </c>
      <c r="E49" s="145">
        <v>40939</v>
      </c>
      <c r="F49" s="145">
        <v>41274</v>
      </c>
      <c r="G49" s="160">
        <f t="shared" ref="G49:G50" si="2">IF(AND(E49&lt;&gt;"",F49&lt;&gt;""),((F49-E49)/30),"")</f>
        <v>11.166666666666666</v>
      </c>
      <c r="H49" s="122" t="s">
        <v>2684</v>
      </c>
      <c r="I49" s="113" t="s">
        <v>453</v>
      </c>
      <c r="J49" s="113"/>
      <c r="K49" s="123">
        <v>49668978</v>
      </c>
      <c r="L49" s="115" t="s">
        <v>1148</v>
      </c>
      <c r="M49" s="117">
        <v>1</v>
      </c>
      <c r="N49" s="115" t="s">
        <v>27</v>
      </c>
      <c r="O49" s="115" t="s">
        <v>26</v>
      </c>
      <c r="P49" s="78"/>
    </row>
    <row r="50" spans="1:16" s="6" customFormat="1" ht="24.75" customHeight="1" x14ac:dyDescent="0.25">
      <c r="A50" s="143">
        <v>3</v>
      </c>
      <c r="B50" s="122" t="s">
        <v>2683</v>
      </c>
      <c r="C50" s="112" t="s">
        <v>31</v>
      </c>
      <c r="D50" s="110" t="s">
        <v>2687</v>
      </c>
      <c r="E50" s="145">
        <v>40560</v>
      </c>
      <c r="F50" s="145">
        <v>40908</v>
      </c>
      <c r="G50" s="160">
        <f t="shared" si="2"/>
        <v>11.6</v>
      </c>
      <c r="H50" s="119" t="s">
        <v>2684</v>
      </c>
      <c r="I50" s="113" t="s">
        <v>453</v>
      </c>
      <c r="J50" s="113"/>
      <c r="K50" s="123">
        <v>41580232</v>
      </c>
      <c r="L50" s="115" t="s">
        <v>1148</v>
      </c>
      <c r="M50" s="117">
        <v>1</v>
      </c>
      <c r="N50" s="115" t="s">
        <v>27</v>
      </c>
      <c r="O50" s="115" t="s">
        <v>26</v>
      </c>
      <c r="P50" s="78"/>
    </row>
    <row r="51" spans="1:16" s="6" customFormat="1" ht="24.75" customHeight="1" outlineLevel="1" x14ac:dyDescent="0.25">
      <c r="A51" s="143">
        <v>4</v>
      </c>
      <c r="B51" s="122" t="s">
        <v>2683</v>
      </c>
      <c r="C51" s="112" t="s">
        <v>31</v>
      </c>
      <c r="D51" s="110" t="s">
        <v>2688</v>
      </c>
      <c r="E51" s="145">
        <v>40560</v>
      </c>
      <c r="F51" s="145">
        <v>40908</v>
      </c>
      <c r="G51" s="160">
        <f t="shared" ref="G51:G107" si="3">IF(AND(E51&lt;&gt;"",F51&lt;&gt;""),((F51-E51)/30),"")</f>
        <v>11.6</v>
      </c>
      <c r="H51" s="114" t="s">
        <v>2684</v>
      </c>
      <c r="I51" s="113" t="s">
        <v>453</v>
      </c>
      <c r="J51" s="113"/>
      <c r="K51" s="116">
        <v>82317009</v>
      </c>
      <c r="L51" s="115" t="s">
        <v>1148</v>
      </c>
      <c r="M51" s="117">
        <v>1</v>
      </c>
      <c r="N51" s="115" t="s">
        <v>27</v>
      </c>
      <c r="O51" s="115" t="s">
        <v>26</v>
      </c>
      <c r="P51" s="78"/>
    </row>
    <row r="52" spans="1:16" s="7" customFormat="1" ht="24.75" customHeight="1" outlineLevel="1" x14ac:dyDescent="0.25">
      <c r="A52" s="144">
        <v>5</v>
      </c>
      <c r="B52" s="122" t="s">
        <v>2683</v>
      </c>
      <c r="C52" s="112" t="s">
        <v>31</v>
      </c>
      <c r="D52" s="110" t="s">
        <v>2689</v>
      </c>
      <c r="E52" s="145">
        <v>40206</v>
      </c>
      <c r="F52" s="145">
        <v>40543</v>
      </c>
      <c r="G52" s="160">
        <f t="shared" si="3"/>
        <v>11.233333333333333</v>
      </c>
      <c r="H52" s="119" t="s">
        <v>2684</v>
      </c>
      <c r="I52" s="113" t="s">
        <v>453</v>
      </c>
      <c r="J52" s="113"/>
      <c r="K52" s="123">
        <v>129089124</v>
      </c>
      <c r="L52" s="115" t="s">
        <v>1148</v>
      </c>
      <c r="M52" s="117">
        <v>1</v>
      </c>
      <c r="N52" s="115" t="s">
        <v>27</v>
      </c>
      <c r="O52" s="115" t="s">
        <v>26</v>
      </c>
      <c r="P52" s="79"/>
    </row>
    <row r="53" spans="1:16" s="7" customFormat="1" ht="24.75" customHeight="1" outlineLevel="1" x14ac:dyDescent="0.25">
      <c r="A53" s="144">
        <v>6</v>
      </c>
      <c r="B53" s="111" t="s">
        <v>1845</v>
      </c>
      <c r="C53" s="112" t="s">
        <v>32</v>
      </c>
      <c r="D53" s="110" t="s">
        <v>2690</v>
      </c>
      <c r="E53" s="145">
        <v>42749</v>
      </c>
      <c r="F53" s="145">
        <v>43113</v>
      </c>
      <c r="G53" s="160">
        <f t="shared" si="3"/>
        <v>12.133333333333333</v>
      </c>
      <c r="H53" s="119" t="s">
        <v>2691</v>
      </c>
      <c r="I53" s="113" t="s">
        <v>453</v>
      </c>
      <c r="J53" s="113" t="s">
        <v>984</v>
      </c>
      <c r="K53" s="116">
        <v>287280000</v>
      </c>
      <c r="L53" s="115" t="s">
        <v>1148</v>
      </c>
      <c r="M53" s="117">
        <v>1</v>
      </c>
      <c r="N53" s="115" t="s">
        <v>27</v>
      </c>
      <c r="O53" s="115" t="s">
        <v>1148</v>
      </c>
      <c r="P53" s="79"/>
    </row>
    <row r="54" spans="1:16" s="7" customFormat="1" ht="24.75" customHeight="1" outlineLevel="1" x14ac:dyDescent="0.25">
      <c r="A54" s="144">
        <v>7</v>
      </c>
      <c r="B54" s="122" t="s">
        <v>1845</v>
      </c>
      <c r="C54" s="112" t="s">
        <v>32</v>
      </c>
      <c r="D54" s="110" t="s">
        <v>2693</v>
      </c>
      <c r="E54" s="145">
        <v>42382</v>
      </c>
      <c r="F54" s="145">
        <v>42747</v>
      </c>
      <c r="G54" s="160">
        <f t="shared" si="3"/>
        <v>12.166666666666666</v>
      </c>
      <c r="H54" s="122" t="s">
        <v>2692</v>
      </c>
      <c r="I54" s="113" t="s">
        <v>453</v>
      </c>
      <c r="J54" s="113" t="s">
        <v>984</v>
      </c>
      <c r="K54" s="118">
        <v>295280000</v>
      </c>
      <c r="L54" s="115" t="s">
        <v>1148</v>
      </c>
      <c r="M54" s="117">
        <v>1</v>
      </c>
      <c r="N54" s="115" t="s">
        <v>27</v>
      </c>
      <c r="O54" s="115" t="s">
        <v>1148</v>
      </c>
      <c r="P54" s="79"/>
    </row>
    <row r="55" spans="1:16" s="7" customFormat="1" ht="24.75" customHeight="1" outlineLevel="1" x14ac:dyDescent="0.25">
      <c r="A55" s="144">
        <v>8</v>
      </c>
      <c r="B55" s="111" t="s">
        <v>1845</v>
      </c>
      <c r="C55" s="112" t="s">
        <v>32</v>
      </c>
      <c r="D55" s="110" t="s">
        <v>2694</v>
      </c>
      <c r="E55" s="145">
        <v>42013</v>
      </c>
      <c r="F55" s="145">
        <v>42377</v>
      </c>
      <c r="G55" s="160">
        <f t="shared" si="3"/>
        <v>12.133333333333333</v>
      </c>
      <c r="H55" s="122" t="s">
        <v>2692</v>
      </c>
      <c r="I55" s="113" t="s">
        <v>453</v>
      </c>
      <c r="J55" s="113" t="s">
        <v>984</v>
      </c>
      <c r="K55" s="118">
        <v>303780000</v>
      </c>
      <c r="L55" s="115" t="s">
        <v>1148</v>
      </c>
      <c r="M55" s="117">
        <v>1</v>
      </c>
      <c r="N55" s="115" t="s">
        <v>27</v>
      </c>
      <c r="O55" s="115" t="s">
        <v>1148</v>
      </c>
      <c r="P55" s="79"/>
    </row>
    <row r="56" spans="1:16" s="7" customFormat="1" ht="24.75" customHeight="1" outlineLevel="1" x14ac:dyDescent="0.25">
      <c r="A56" s="144">
        <v>9</v>
      </c>
      <c r="B56" s="111" t="s">
        <v>2695</v>
      </c>
      <c r="C56" s="112" t="s">
        <v>32</v>
      </c>
      <c r="D56" s="110" t="s">
        <v>2696</v>
      </c>
      <c r="E56" s="145">
        <v>41647</v>
      </c>
      <c r="F56" s="145">
        <v>41920</v>
      </c>
      <c r="G56" s="160">
        <f t="shared" si="3"/>
        <v>9.1</v>
      </c>
      <c r="H56" s="122" t="s">
        <v>2697</v>
      </c>
      <c r="I56" s="113" t="s">
        <v>1154</v>
      </c>
      <c r="J56" s="113" t="s">
        <v>709</v>
      </c>
      <c r="K56" s="118">
        <v>6000000</v>
      </c>
      <c r="L56" s="115" t="s">
        <v>1148</v>
      </c>
      <c r="M56" s="117">
        <v>1</v>
      </c>
      <c r="N56" s="115" t="s">
        <v>1151</v>
      </c>
      <c r="O56" s="115" t="s">
        <v>1148</v>
      </c>
      <c r="P56" s="79"/>
    </row>
    <row r="57" spans="1:16" s="7" customFormat="1" ht="24.75" customHeight="1" outlineLevel="1" x14ac:dyDescent="0.25">
      <c r="A57" s="144">
        <v>10</v>
      </c>
      <c r="B57" s="64" t="s">
        <v>2695</v>
      </c>
      <c r="C57" s="65" t="s">
        <v>32</v>
      </c>
      <c r="D57" s="63" t="s">
        <v>2698</v>
      </c>
      <c r="E57" s="145">
        <v>41310</v>
      </c>
      <c r="F57" s="145">
        <v>41583</v>
      </c>
      <c r="G57" s="160">
        <f t="shared" si="3"/>
        <v>9.1</v>
      </c>
      <c r="H57" s="122" t="s">
        <v>2697</v>
      </c>
      <c r="I57" s="63" t="s">
        <v>1154</v>
      </c>
      <c r="J57" s="63" t="s">
        <v>709</v>
      </c>
      <c r="K57" s="66">
        <v>6000000</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205600704</v>
      </c>
      <c r="F185" s="92"/>
      <c r="G185" s="93"/>
      <c r="H185" s="88"/>
      <c r="I185" s="90" t="s">
        <v>2627</v>
      </c>
      <c r="J185" s="166">
        <f>+SUM(M179:M183)</f>
        <v>0.02</v>
      </c>
      <c r="K185" s="236" t="s">
        <v>2628</v>
      </c>
      <c r="L185" s="236"/>
      <c r="M185" s="94">
        <f>+J185*(SUM(K20:K35))</f>
        <v>102800352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42493</v>
      </c>
      <c r="D193" s="5"/>
      <c r="E193" s="126">
        <v>950</v>
      </c>
      <c r="F193" s="5"/>
      <c r="G193" s="5"/>
      <c r="H193" s="147" t="s">
        <v>2678</v>
      </c>
      <c r="J193" s="5"/>
      <c r="K193" s="127">
        <v>40206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2682</v>
      </c>
      <c r="L211" s="21"/>
      <c r="M211" s="21"/>
      <c r="N211" s="21"/>
      <c r="O211" s="8"/>
    </row>
    <row r="212" spans="1:15" x14ac:dyDescent="0.25">
      <c r="A212" s="9"/>
      <c r="B212" s="27" t="s">
        <v>2619</v>
      </c>
      <c r="C212" s="147" t="s">
        <v>2679</v>
      </c>
      <c r="D212" s="21"/>
      <c r="G212" s="27" t="s">
        <v>2621</v>
      </c>
      <c r="H212" s="148" t="s">
        <v>2681</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2020-12-29T01:34:12Z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