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CB492E12-B364-436E-AC0A-C6222ACD9B5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<sst xmlns="http://schemas.openxmlformats.org/spreadsheetml/2006/main" count="5215" uniqueCount="2771">
  <si>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</si>
  <si>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</si>
  <si>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</si>
  <si>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</si>
  <si>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</si>
  <si>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</si>
  <si>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</si>
  <si>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</si>
  <si>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</si>
  <si>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</si>
  <si>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</si>
  <si>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</si>
  <si>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</si>
  <si>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</si>
  <si>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</si>
  <si>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</si>
  <si>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</si>
  <si>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</si>
  <si>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</si>
  <si>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</si>
  <si>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</si>
  <si>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</si>
  <si>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</si>
  <si>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</si>
  <si>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</si>
  <si>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</si>
  <si>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</si>
  <si>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</si>
  <si>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</si>
  <si>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</si>
  <si>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</si>
  <si>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</si>
  <si>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</si>
  <si>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</si>
  <si>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</si>
  <si>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</si>
  <si>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</si>
  <si>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</si>
  <si>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</si>
  <si>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</si>
  <si>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</si>
  <si>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</si>
  <si>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</si>
  <si>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</si>
  <si>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</si>
  <si>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</si>
  <si>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</si>
  <si>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</si>
  <si>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</si>
  <si>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</si>
  <si>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</si>
  <si>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</si>
  <si>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</si>
  <si>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</si>
  <si>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</si>
  <si>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</si>
  <si>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</si>
  <si>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</si>
  <si>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</si>
  <si>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</si>
  <si>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</si>
  <si>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</si>
  <si>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</si>
  <si>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</si>
  <si>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</si>
  <si>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</si>
  <si>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</si>
  <si>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</si>
  <si>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</si>
  <si>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</si>
  <si>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</si>
  <si>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</si>
  <si>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</si>
  <si>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</si>
  <si>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</si>
  <si>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</si>
  <si>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</si>
  <si>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</si>
  <si>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</si>
  <si>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</si>
  <si>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</si>
  <si>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</si>
  <si>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</si>
  <si>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</si>
  <si>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</si>
  <si>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</si>
  <si>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</si>
  <si>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</si>
  <si>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</si>
  <si>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</si>
  <si>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</si>
  <si>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</si>
  <si>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</si>
  <si>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</si>
  <si>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</si>
  <si>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</si>
  <si>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</si>
  <si>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</si>
  <si>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</si>
  <si>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</si>
  <si>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</si>
  <si>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</si>
  <si>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</si>
  <si>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</si>
  <si>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</si>
  <si>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</si>
  <si>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</si>
  <si>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</si>
  <si>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</si>
  <si>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</si>
  <si>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</si>
  <si>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</si>
  <si>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</si>
  <si>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</si>
  <si>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</si>
  <si>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</si>
  <si>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</si>
  <si>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</si>
  <si>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</si>
  <si>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</si>
  <si>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</si>
  <si>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</si>
  <si>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</si>
  <si>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</si>
  <si>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</si>
  <si>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</si>
  <si>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</si>
  <si>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</si>
  <si>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</si>
  <si>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</si>
  <si>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</si>
  <si>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</si>
  <si>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</si>
  <si>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</si>
  <si>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</si>
  <si>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</si>
  <si>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</si>
  <si>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</si>
  <si>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</si>
  <si>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</si>
  <si>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</si>
  <si>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</si>
  <si>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</si>
  <si>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</si>
  <si>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</si>
  <si>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</si>
  <si>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</si>
  <si>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</si>
  <si>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</si>
  <si>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</si>
  <si>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</si>
  <si>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</si>
  <si>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</si>
  <si>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</si>
  <si>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</si>
  <si>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</si>
  <si>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</si>
  <si>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</si>
  <si>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</si>
  <si>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</si>
  <si>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</si>
  <si>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</si>
  <si>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</si>
  <si>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</si>
  <si>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</si>
  <si>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</si>
  <si>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</si>
  <si>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</si>
  <si>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</si>
  <si>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</si>
  <si>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</si>
  <si>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</si>
  <si>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</si>
  <si>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</si>
  <si>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</si>
  <si>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</si>
  <si>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</si>
  <si>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</si>
  <si>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</si>
  <si>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</si>
  <si>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</si>
  <si>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</si>
  <si>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</si>
  <si>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</si>
  <si>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</si>
  <si>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</si>
  <si>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</si>
  <si>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</si>
  <si>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</si>
  <si>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</si>
  <si>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</si>
  <si>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</si>
  <si>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</si>
  <si>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</si>
  <si>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</si>
  <si>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</si>
  <si>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</si>
  <si>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</si>
  <si>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</si>
  <si>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</si>
  <si>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</si>
  <si>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</si>
  <si>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</si>
  <si>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</si>
  <si>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</si>
  <si>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</si>
  <si>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</si>
  <si>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</si>
  <si>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</si>
  <si>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</si>
  <si>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</si>
  <si>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</si>
  <si>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</si>
  <si>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</si>
  <si>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</si>
  <si>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</si>
  <si>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</si>
  <si>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</si>
  <si>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</si>
  <si>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</si>
  <si>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</si>
  <si>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</si>
  <si>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</si>
  <si>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</si>
  <si>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</si>
  <si>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</si>
  <si>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</si>
  <si>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</si>
  <si>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</si>
  <si>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</si>
  <si>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</si>
  <si>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</si>
  <si>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</si>
  <si>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</si>
  <si>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</si>
  <si>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</si>
  <si>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</si>
  <si>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</si>
  <si>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</si>
  <si>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</si>
  <si>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</si>
  <si>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</si>
  <si>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</si>
  <si>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</si>
  <si>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</si>
  <si>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</si>
  <si>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</si>
  <si>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</si>
  <si>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</si>
  <si>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</si>
  <si>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</si>
  <si>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</si>
  <si>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</si>
  <si>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</si>
  <si>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</si>
  <si>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</si>
  <si>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</si>
  <si>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</si>
  <si>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</si>
  <si>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</si>
  <si>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</si>
  <si>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</si>
  <si>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</si>
  <si>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</si>
  <si>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</si>
  <si>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</si>
  <si>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</si>
  <si>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</si>
  <si>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</si>
  <si>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</si>
  <si>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</si>
  <si>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</si>
  <si>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</si>
  <si>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</si>
  <si>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</si>
  <si>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</si>
  <si>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</si>
  <si>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</si>
  <si>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</si>
  <si>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</si>
  <si>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</si>
  <si>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</si>
  <si>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</si>
  <si>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</si>
  <si>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</si>
  <si>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</si>
  <si>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</si>
  <si>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</si>
  <si>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</si>
  <si>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</si>
  <si>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</si>
  <si>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</si>
  <si>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</si>
  <si>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</si>
  <si>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</si>
  <si>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</si>
  <si>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</si>
  <si>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</si>
  <si>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</si>
  <si>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</si>
  <si>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</si>
  <si>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</si>
  <si>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</si>
  <si>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</si>
  <si>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</si>
  <si>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</si>
  <si>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</si>
  <si>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</si>
  <si>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</si>
  <si>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</si>
  <si>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</si>
  <si>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</si>
  <si>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</si>
  <si>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</si>
  <si>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</si>
  <si>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</si>
  <si>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</si>
  <si>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</si>
  <si>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</si>
  <si>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</si>
  <si>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</si>
  <si>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</si>
  <si>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</si>
  <si>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</si>
  <si>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</si>
  <si>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</si>
  <si>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</si>
  <si>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</si>
  <si>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</si>
  <si>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</si>
  <si>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</si>
  <si>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</si>
  <si>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</si>
  <si>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</si>
  <si>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</si>
  <si>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</si>
  <si>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</si>
  <si>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</si>
  <si>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</si>
  <si>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</si>
  <si>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</si>
  <si>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</si>
  <si>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</si>
  <si>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</si>
  <si>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</si>
  <si>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</si>
  <si>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</si>
  <si>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</si>
  <si>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</si>
  <si>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</si>
  <si>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</si>
  <si>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</si>
  <si>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</si>
  <si>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</si>
  <si>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</si>
  <si>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</si>
  <si>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</si>
  <si>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</si>
  <si>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</si>
  <si>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</si>
  <si>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</si>
  <si>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</si>
  <si>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</si>
  <si>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</si>
  <si>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</si>
  <si>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</si>
  <si>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</si>
  <si>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</si>
  <si>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</si>
  <si>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</si>
  <si>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</si>
  <si>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</si>
  <si>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</si>
  <si>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</si>
  <si>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</si>
  <si>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</si>
  <si>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</si>
  <si>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</si>
  <si>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</si>
  <si>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</si>
  <si>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</si>
  <si>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</si>
  <si>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</si>
  <si>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</si>
  <si>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</si>
  <si>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</si>
  <si>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</si>
  <si>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</si>
  <si>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</si>
  <si>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</si>
  <si>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</si>
  <si>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</si>
  <si>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</si>
  <si>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</si>
  <si>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</si>
  <si>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</si>
  <si>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</si>
  <si>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</si>
  <si>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</si>
  <si>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</si>
  <si>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</si>
  <si>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</si>
  <si>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</si>
  <si>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</si>
  <si>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</si>
  <si>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</si>
  <si>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</si>
  <si>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</si>
  <si>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</si>
  <si>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</si>
  <si>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</si>
  <si>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</si>
  <si>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</si>
  <si>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</si>
  <si>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</si>
  <si>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</si>
  <si>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</si>
  <si>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</si>
  <si>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</si>
  <si>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</si>
  <si>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</si>
  <si>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</si>
  <si>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</si>
  <si>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</si>
  <si>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</si>
  <si>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</si>
  <si>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</si>
  <si>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</si>
  <si>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</si>
  <si>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</si>
  <si>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</si>
  <si>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</si>
  <si>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</si>
  <si>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</si>
  <si>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</si>
  <si>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</si>
  <si>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</si>
  <si>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</si>
  <si>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</si>
  <si>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</si>
  <si>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</si>
  <si>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</si>
  <si>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</si>
  <si>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</si>
  <si>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</si>
  <si>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</si>
  <si>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</si>
  <si>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</si>
  <si>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</si>
  <si>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</si>
  <si>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</si>
  <si>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</si>
  <si>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</si>
  <si>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</si>
  <si>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</si>
  <si>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</si>
  <si>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</si>
  <si>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</si>
  <si>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</si>
  <si>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</si>
  <si>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</si>
  <si>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</si>
  <si>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</si>
  <si>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</si>
  <si>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</si>
  <si>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</si>
  <si>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</si>
  <si>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</si>
  <si>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</si>
  <si>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</si>
  <si>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</si>
  <si>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</si>
  <si>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</si>
  <si>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</si>
  <si>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</si>
  <si>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</si>
  <si>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</si>
  <si>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</si>
  <si>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</si>
  <si>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</si>
  <si>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</si>
  <si>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</si>
  <si>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</si>
  <si>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</si>
  <si>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</si>
  <si>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</si>
  <si>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</si>
  <si>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</si>
  <si>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</si>
  <si>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</si>
  <si>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</si>
  <si>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</si>
  <si>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</si>
  <si>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</si>
  <si>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</si>
  <si>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</si>
  <si>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</si>
  <si>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</si>
  <si>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</si>
  <si>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</si>
  <si>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</si>
  <si>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</si>
  <si>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</si>
  <si>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</si>
  <si>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</si>
  <si>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</si>
  <si>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</si>
  <si>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</si>
  <si>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</si>
  <si>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</si>
  <si>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</si>
  <si>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</si>
  <si>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</si>
  <si>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</si>
  <si>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</si>
  <si>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</si>
  <si>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</si>
  <si>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</si>
  <si>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</si>
  <si>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</si>
  <si>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</si>
  <si>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</si>
  <si>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</si>
  <si>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</si>
  <si>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</si>
  <si>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</si>
  <si>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</si>
  <si>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</si>
  <si>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</si>
  <si>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</si>
  <si>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</si>
  <si>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</si>
  <si>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</si>
  <si>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</si>
  <si>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</si>
  <si>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</si>
  <si>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</si>
  <si>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</si>
  <si>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</si>
  <si>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</si>
  <si>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</si>
  <si>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</si>
  <si>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</si>
  <si>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</si>
  <si>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</si>
  <si>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</si>
  <si>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</si>
  <si>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</si>
  <si>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</si>
  <si>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</si>
  <si>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</si>
  <si>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</si>
  <si>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</si>
  <si>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</si>
  <si>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</si>
  <si>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</si>
  <si>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</si>
  <si>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</si>
  <si>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</si>
  <si>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</si>
  <si>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</si>
  <si>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</si>
  <si>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</si>
  <si>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</si>
  <si>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</si>
  <si>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</si>
  <si>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</si>
  <si>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</si>
  <si>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</si>
  <si>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</si>
  <si>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</si>
  <si>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</si>
  <si>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</si>
  <si>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</si>
  <si>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</si>
  <si>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</si>
  <si>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</si>
  <si>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</si>
  <si>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</si>
  <si>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</si>
  <si>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</si>
  <si>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</si>
  <si>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</si>
  <si>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</si>
  <si>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</si>
  <si>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</si>
  <si>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</si>
  <si>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</si>
  <si>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</si>
  <si>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</si>
  <si>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</si>
  <si>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</si>
  <si>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</si>
  <si>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</si>
  <si>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</si>
  <si>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</si>
  <si>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</si>
  <si>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</si>
  <si>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</si>
  <si>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</si>
  <si>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</si>
  <si>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</si>
  <si>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</si>
  <si>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</si>
  <si>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</si>
  <si>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</si>
  <si>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</si>
  <si>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</si>
  <si>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</si>
  <si>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</si>
  <si>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</si>
  <si>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</si>
  <si>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</si>
  <si>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</si>
  <si>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</si>
  <si>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</si>
  <si>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</si>
  <si>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</si>
  <si>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</si>
  <si>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</si>
  <si>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</si>
  <si>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</si>
  <si>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</si>
  <si>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</si>
  <si>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</si>
  <si>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</si>
  <si>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</si>
  <si>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</si>
  <si>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</si>
  <si>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</si>
  <si>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</si>
  <si>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</si>
  <si>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</si>
  <si>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</si>
  <si>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</si>
  <si>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</si>
  <si>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</si>
  <si>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</si>
  <si>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</si>
  <si>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</si>
  <si>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</si>
  <si>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</si>
  <si>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</si>
  <si>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</si>
  <si>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</si>
  <si>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</si>
  <si>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</si>
  <si>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</si>
  <si>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</si>
  <si>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</si>
  <si>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</si>
  <si>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</si>
  <si>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</si>
  <si>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</si>
  <si>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</si>
  <si>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</si>
  <si>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</si>
  <si>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</si>
  <si>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</si>
  <si>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</si>
  <si>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</si>
  <si>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</si>
  <si>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</si>
  <si>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</si>
  <si>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</si>
  <si>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</si>
  <si>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</si>
  <si>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</si>
  <si>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</si>
  <si>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</si>
  <si>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</si>
  <si>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</si>
  <si>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</si>
  <si>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</si>
  <si>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</si>
  <si>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</si>
  <si>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</si>
  <si>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</si>
  <si>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</si>
  <si>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</si>
  <si>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</si>
  <si>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</si>
  <si>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</si>
  <si>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</si>
  <si>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</si>
  <si>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</si>
  <si>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</si>
  <si>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</si>
  <si>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</si>
  <si>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</si>
  <si>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</si>
  <si>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</si>
  <si>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</si>
  <si>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</si>
  <si>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</si>
  <si>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</si>
  <si>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</si>
  <si>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</si>
  <si>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</si>
  <si>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</si>
  <si>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</si>
  <si>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</si>
  <si>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</si>
  <si>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</si>
  <si>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</si>
  <si>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</si>
  <si>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</si>
  <si>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</si>
  <si>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</si>
  <si>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</si>
  <si>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</si>
  <si>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</si>
  <si>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</si>
  <si>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</si>
  <si>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</si>
  <si>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</si>
  <si>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</si>
  <si>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</si>
  <si>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</si>
  <si>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</si>
  <si>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</si>
  <si>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</si>
  <si>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</si>
  <si>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</si>
  <si>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</si>
  <si>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</si>
  <si>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</si>
  <si>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</si>
  <si>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</si>
  <si>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</si>
  <si>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</si>
  <si>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</si>
  <si>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</si>
  <si>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</si>
  <si>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</si>
  <si>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</si>
  <si>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</si>
  <si>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</si>
  <si>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</si>
  <si>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</si>
  <si>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</si>
  <si>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</si>
  <si>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</si>
  <si>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</si>
  <si>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</si>
  <si>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</si>
  <si>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</si>
  <si>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</si>
  <si>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</si>
  <si>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</si>
  <si>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</si>
  <si>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</si>
  <si>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</si>
  <si>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</si>
  <si>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</si>
  <si>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</si>
  <si>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</si>
  <si>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</si>
  <si>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</si>
  <si>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</si>
  <si>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</si>
  <si>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</si>
  <si>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</si>
  <si>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</si>
  <si>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</si>
  <si>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</si>
  <si>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</si>
  <si>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</si>
  <si>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</si>
  <si>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</si>
  <si>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</si>
  <si>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</si>
  <si>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</si>
  <si>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</si>
  <si>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</si>
  <si>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</si>
  <si>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</si>
  <si>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</si>
  <si>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</si>
  <si>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</si>
  <si>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</si>
  <si>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</si>
  <si>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</si>
  <si>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</si>
  <si>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</si>
  <si>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</si>
  <si>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</si>
  <si>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</si>
  <si>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</si>
  <si>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</si>
  <si>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</si>
  <si>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</si>
  <si>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</si>
  <si>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</si>
  <si>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</si>
  <si>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</si>
  <si>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</si>
  <si>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</si>
  <si>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</si>
  <si>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</si>
  <si>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</si>
  <si>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</si>
  <si>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</si>
  <si>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</si>
  <si>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</si>
  <si>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</si>
  <si>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</si>
  <si>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</si>
  <si>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</si>
  <si>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</si>
  <si>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</si>
  <si>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</si>
  <si>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</si>
  <si>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</si>
  <si>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</si>
  <si>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</si>
  <si>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</si>
  <si>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</si>
  <si>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</si>
  <si>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</si>
  <si>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</si>
  <si>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</si>
  <si>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</si>
  <si>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</si>
  <si>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</si>
  <si>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</si>
  <si>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</si>
  <si>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</si>
  <si>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</si>
  <si>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</si>
  <si>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</si>
  <si>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</si>
  <si>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</si>
  <si>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</si>
  <si>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</si>
  <si>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</si>
  <si>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</si>
  <si>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</si>
  <si>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</si>
  <si>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</si>
  <si>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</si>
  <si>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</si>
  <si>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</si>
  <si>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</si>
  <si>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</si>
  <si>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</si>
  <si>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</si>
  <si>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</si>
  <si>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</si>
  <si>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</si>
  <si>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</si>
  <si>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</si>
  <si>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</si>
  <si>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</si>
  <si>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</si>
  <si>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</si>
  <si>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</si>
  <si>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</si>
  <si>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</si>
  <si>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</si>
  <si>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</si>
  <si>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</si>
  <si>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</si>
  <si>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</si>
  <si>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</si>
  <si>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</si>
  <si>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</si>
  <si>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</si>
  <si>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</si>
  <si>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</si>
  <si>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</si>
  <si>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</si>
  <si>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</si>
  <si>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</si>
  <si>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</si>
  <si>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</si>
  <si>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</si>
  <si>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</si>
  <si>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</si>
  <si>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</si>
  <si>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</si>
  <si>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</si>
  <si>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</si>
  <si>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</si>
  <si>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</si>
  <si>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</si>
  <si>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</si>
  <si>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</si>
  <si>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</si>
  <si>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</si>
  <si>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</si>
  <si>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</si>
  <si>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</si>
  <si>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</si>
  <si>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</si>
  <si>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</si>
  <si>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</si>
  <si>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</si>
  <si>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</si>
  <si>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</si>
  <si>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</si>
  <si>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</si>
  <si>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</si>
  <si>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</si>
  <si>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</si>
  <si>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</si>
  <si>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</si>
  <si>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</si>
  <si>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</si>
  <si>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</si>
  <si>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</si>
  <si>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</si>
  <si>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</si>
  <si>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</si>
  <si>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</si>
  <si>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</si>
  <si>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</si>
  <si>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</si>
  <si>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</si>
  <si>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</si>
  <si>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</si>
  <si>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</si>
  <si>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</si>
  <si>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</si>
  <si>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</si>
  <si>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</si>
  <si>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</si>
  <si>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</si>
  <si>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</si>
  <si>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</si>
  <si>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</si>
  <si>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</si>
  <si>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</si>
  <si>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</si>
  <si>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</si>
  <si>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</si>
  <si>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</si>
  <si>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</si>
  <si>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</si>
  <si>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</si>
  <si>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</si>
  <si>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</si>
  <si>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</si>
  <si>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</si>
  <si>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</si>
  <si>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</si>
  <si>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</si>
  <si>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</si>
  <si>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</si>
  <si>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</si>
  <si>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</si>
  <si>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</si>
  <si>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</si>
  <si>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</si>
  <si>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</si>
  <si>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</si>
  <si>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</si>
  <si>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</si>
  <si>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</si>
  <si>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</si>
  <si>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</si>
  <si>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</si>
  <si>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</si>
  <si>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</si>
  <si>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</si>
  <si>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</si>
  <si>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</si>
  <si>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</si>
  <si>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</si>
  <si>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</si>
  <si>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</si>
  <si>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</si>
  <si>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</si>
  <si>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</si>
  <si>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</si>
  <si>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</si>
  <si>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</si>
  <si>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</si>
  <si>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</si>
  <si>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</si>
  <si>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</si>
  <si>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</si>
  <si>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</si>
  <si>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</si>
  <si>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</si>
  <si>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</si>
  <si>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</si>
  <si>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</si>
  <si>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</si>
  <si>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</si>
  <si>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</si>
  <si>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</si>
  <si>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</si>
  <si>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</si>
  <si>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</si>
  <si>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</si>
  <si>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</si>
  <si>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</si>
  <si>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</si>
  <si>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</si>
  <si>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</si>
  <si>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</si>
  <si>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</si>
  <si>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</si>
  <si>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</si>
  <si>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</si>
  <si>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</si>
  <si>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</si>
  <si>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</si>
  <si>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</si>
  <si>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</si>
  <si>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</si>
  <si>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</si>
  <si>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</si>
  <si>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</si>
  <si>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</si>
  <si>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</si>
  <si>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</si>
  <si>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</si>
  <si>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</si>
  <si>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</si>
  <si>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</si>
  <si>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</si>
  <si>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</si>
  <si>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</si>
  <si>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</si>
  <si>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</si>
  <si>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</si>
  <si>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</si>
  <si>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</si>
  <si>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</si>
  <si>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</si>
  <si>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</si>
  <si>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</si>
  <si>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</si>
  <si>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</si>
  <si>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</si>
  <si>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</si>
  <si>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</si>
  <si>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</si>
  <si>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</si>
  <si>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</si>
  <si>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</si>
  <si>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</si>
  <si>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</si>
  <si>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</si>
  <si>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</si>
  <si>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</si>
  <si>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</si>
  <si>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</si>
  <si>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</si>
  <si>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</si>
  <si>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</si>
  <si>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</si>
  <si>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</si>
  <si>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</si>
  <si>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</si>
  <si>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</si>
  <si>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</si>
  <si>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</si>
  <si>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</si>
  <si>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</si>
  <si>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</si>
  <si>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</si>
  <si>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</si>
  <si>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</si>
  <si>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</si>
  <si>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</si>
  <si>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</si>
  <si>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</si>
  <si>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</si>
  <si>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</si>
  <si>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</si>
  <si>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</si>
  <si>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</si>
  <si>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</si>
  <si>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</si>
  <si>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</si>
  <si>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</si>
  <si>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</si>
  <si>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</si>
  <si>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</si>
  <si>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</si>
  <si>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</si>
  <si>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</si>
  <si>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</si>
  <si>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</si>
  <si>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</si>
  <si>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</si>
  <si>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</si>
  <si>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</si>
  <si>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</si>
  <si>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</si>
  <si>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</si>
  <si>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</si>
  <si>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</si>
  <si>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</si>
  <si>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</si>
  <si>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</si>
  <si>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</si>
  <si>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</si>
  <si>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</si>
  <si>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</si>
  <si>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</si>
  <si>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</si>
  <si>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</si>
  <si>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</si>
  <si>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</si>
  <si>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</si>
  <si>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</si>
  <si>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</si>
  <si>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</si>
  <si>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</si>
  <si>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</si>
  <si>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</si>
  <si>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</si>
  <si>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</si>
  <si>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</si>
  <si>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</si>
  <si>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</si>
  <si>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</si>
  <si>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</si>
  <si>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</si>
  <si>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</si>
  <si>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</si>
  <si>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</si>
  <si>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</si>
  <si>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</si>
  <si>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</si>
  <si>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</si>
  <si>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</si>
  <si>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</si>
  <si>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</si>
  <si>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</si>
  <si>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</si>
  <si>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</si>
  <si>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</si>
  <si>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</si>
  <si>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</si>
  <si>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</si>
  <si>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</si>
  <si>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</si>
  <si>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</si>
  <si>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</si>
  <si>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</si>
  <si>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</si>
  <si>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</si>
  <si>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</si>
  <si>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</si>
  <si>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</si>
  <si>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</si>
  <si>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</si>
  <si>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</si>
  <si>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</si>
  <si>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</si>
  <si>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</si>
  <si>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</si>
  <si>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</si>
  <si>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</si>
  <si>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</si>
  <si>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</si>
  <si>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</si>
  <si>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</si>
  <si>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</si>
  <si>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</si>
  <si>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</si>
  <si>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</si>
  <si>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</si>
  <si>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</si>
  <si>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</si>
  <si>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</si>
  <si>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</si>
  <si>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</si>
  <si>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</si>
  <si>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</si>
  <si>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</si>
  <si>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</si>
  <si>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</si>
  <si>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</si>
  <si>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</si>
  <si>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</si>
  <si>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</si>
  <si>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</si>
  <si>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</si>
  <si>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</si>
  <si>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</si>
  <si>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</si>
  <si>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</si>
  <si>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</si>
  <si>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</si>
  <si>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</si>
  <si>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</si>
  <si>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</si>
  <si>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</si>
  <si>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</si>
  <si>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</si>
  <si>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</si>
  <si>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</si>
  <si>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</si>
  <si>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</si>
  <si>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</si>
  <si>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</si>
  <si>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</si>
  <si>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</si>
  <si>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</si>
  <si>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</si>
  <si>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</si>
  <si>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</si>
  <si>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</si>
  <si>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</si>
  <si>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</si>
  <si>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</si>
  <si>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</si>
  <si>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</si>
  <si>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</si>
  <si>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</si>
  <si>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</si>
  <si>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</si>
  <si>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</si>
  <si>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</si>
  <si>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</si>
  <si>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</si>
  <si>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</si>
  <si>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</si>
  <si>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</si>
  <si>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</si>
  <si>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</si>
  <si>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</si>
  <si>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</si>
  <si>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</si>
  <si>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</si>
  <si>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</si>
  <si>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</si>
  <si>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</si>
  <si>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</si>
  <si>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</si>
  <si>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</si>
  <si>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</si>
  <si>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</si>
  <si>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</si>
  <si>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</si>
  <si>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</si>
  <si>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</si>
  <si>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</si>
  <si>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</si>
  <si>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</si>
  <si>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</si>
  <si>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</si>
  <si>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</si>
  <si>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</si>
  <si>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</si>
  <si>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</si>
  <si>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</si>
  <si>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</si>
  <si>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</si>
  <si>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</si>
  <si>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</si>
  <si>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</si>
  <si>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</si>
  <si>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</si>
  <si>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</si>
  <si>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</si>
  <si>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</si>
  <si>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</si>
  <si>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</si>
  <si>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</si>
  <si>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</si>
  <si>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</si>
  <si>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</si>
  <si>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</si>
  <si>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</si>
  <si>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</si>
  <si>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</si>
  <si>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</si>
  <si>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</si>
  <si>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</si>
  <si>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</si>
  <si>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</si>
  <si>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</si>
  <si>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</si>
  <si>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</si>
  <si>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</si>
  <si>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</si>
  <si>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</si>
  <si>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</si>
  <si>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</si>
  <si>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</si>
  <si>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</si>
  <si>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</si>
  <si>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</si>
  <si>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</si>
  <si>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</si>
  <si>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</si>
  <si>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</si>
  <si>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</si>
  <si>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</si>
  <si>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</si>
  <si>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</si>
  <si>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</si>
  <si>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</si>
  <si>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</si>
  <si>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</si>
  <si>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</si>
  <si>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</si>
  <si>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</si>
  <si>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</si>
  <si>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</si>
  <si>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</si>
  <si>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</si>
  <si>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</si>
  <si>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</si>
  <si>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</si>
  <si>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</si>
  <si>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</si>
  <si>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</si>
  <si>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</si>
  <si>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</si>
  <si>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</si>
  <si>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</si>
  <si>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</si>
  <si>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</si>
  <si>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</si>
  <si>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</si>
  <si>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</si>
  <si>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</si>
  <si>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</si>
  <si>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</si>
  <si>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</si>
  <si>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</si>
  <si>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</si>
  <si>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</si>
  <si>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</si>
  <si>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</si>
  <si>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</si>
  <si>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</si>
  <si>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</si>
  <si>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</si>
  <si>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</si>
  <si>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</si>
  <si>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</si>
  <si>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</si>
  <si>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</si>
  <si>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</si>
  <si>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</si>
  <si>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</si>
  <si>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</si>
  <si>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</si>
  <si>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</si>
  <si>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</si>
  <si>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</si>
  <si>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</si>
  <si>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</si>
  <si>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</si>
  <si>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</si>
  <si>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</si>
  <si>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</si>
  <si>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</si>
  <si>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</si>
  <si>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</si>
  <si>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</si>
  <si>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</si>
  <si>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</si>
  <si>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</si>
  <si>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</si>
  <si>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</si>
  <si>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</si>
  <si>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</si>
  <si>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</si>
  <si>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</si>
  <si>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</si>
  <si>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</si>
  <si>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</si>
  <si>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</si>
  <si>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</si>
  <si>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</si>
  <si>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</si>
  <si>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</si>
  <si>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</si>
  <si>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</si>
  <si>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</si>
  <si>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</si>
  <si>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</si>
  <si>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</si>
  <si>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</si>
  <si>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</si>
  <si>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</si>
  <si>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</si>
  <si>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</si>
  <si>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</si>
  <si>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</si>
  <si>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</si>
  <si>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</si>
  <si>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</si>
  <si>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</si>
  <si>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</si>
  <si>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</si>
  <si>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</si>
  <si>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</si>
  <si>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</si>
  <si>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</si>
  <si>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</si>
  <si>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</si>
  <si>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</si>
  <si>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</si>
  <si>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</si>
  <si>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</si>
  <si>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</si>
  <si>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</si>
  <si>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</si>
  <si>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</si>
  <si>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</si>
  <si>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</si>
  <si>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</si>
  <si>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</si>
  <si>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</si>
  <si>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</si>
  <si>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</si>
  <si>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</si>
  <si>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</si>
  <si>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</si>
  <si>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</si>
  <si>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</si>
  <si>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</si>
  <si>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</si>
  <si>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</si>
  <si>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</si>
  <si>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</si>
  <si>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</si>
  <si>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</si>
  <si>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</si>
  <si>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</si>
  <si>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</si>
  <si>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</si>
  <si>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</si>
  <si>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</si>
  <si>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</si>
  <si>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</si>
  <si>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</si>
  <si>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</si>
  <si>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</si>
  <si>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</si>
  <si>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</si>
  <si>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</si>
  <si>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</si>
  <si>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</si>
  <si>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</si>
  <si>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</si>
  <si>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</si>
  <si>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</si>
  <si>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</si>
  <si>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</si>
  <si>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</si>
  <si>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</si>
  <si>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</si>
  <si>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</si>
  <si>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</si>
  <si>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</si>
  <si>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</si>
  <si>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</si>
  <si>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</si>
  <si>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</si>
  <si>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</si>
  <si>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</si>
  <si>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</si>
  <si>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</si>
  <si>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</si>
  <si>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</si>
  <si>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</si>
  <si>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</si>
  <si>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</si>
  <si>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</si>
  <si>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</si>
  <si>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</si>
  <si>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</si>
  <si>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</si>
  <si>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</si>
  <si>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</si>
  <si>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</si>
  <si>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</si>
  <si>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</si>
  <si>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</si>
  <si>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</si>
  <si>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</si>
  <si>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</si>
  <si>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</si>
  <si>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</si>
  <si>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</si>
  <si>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</si>
  <si>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</si>
  <si>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</si>
  <si>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</si>
  <si>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</si>
  <si>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</si>
  <si>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</si>
  <si>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</si>
  <si>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</si>
  <si>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</si>
  <si>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</si>
  <si>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</si>
  <si>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</si>
  <si>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</si>
  <si>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</si>
  <si>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</si>
  <si>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</si>
  <si>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</si>
  <si>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</si>
  <si>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</si>
  <si>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</si>
  <si>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</si>
  <si>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</si>
  <si>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</si>
  <si>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</si>
  <si>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</si>
  <si>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</si>
  <si>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</si>
  <si>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</si>
  <si>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</si>
  <si>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</si>
  <si>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</si>
  <si>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</si>
  <si>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</si>
  <si>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</si>
  <si>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</si>
  <si>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</si>
  <si>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</si>
  <si>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</si>
  <si>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</si>
  <si>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</si>
  <si>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</si>
  <si>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</si>
  <si>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</si>
  <si>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</si>
  <si>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</si>
  <si>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</si>
  <si>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</si>
  <si>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</si>
  <si>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</si>
  <si>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</si>
  <si>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</si>
  <si>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</si>
  <si>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</si>
  <si>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</si>
  <si>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</si>
  <si>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</si>
  <si>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</si>
  <si>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</si>
  <si>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</si>
  <si>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</si>
  <si>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</si>
  <si>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</si>
  <si>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</si>
  <si>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</si>
  <si>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</si>
  <si>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</si>
  <si>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</si>
  <si>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</si>
  <si>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</si>
  <si>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</si>
  <si>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</si>
  <si>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</si>
  <si>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</si>
  <si>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</si>
  <si>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</si>
  <si>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</si>
  <si>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</si>
  <si>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</si>
  <si>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</si>
  <si>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</si>
  <si>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</si>
  <si>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</si>
  <si>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</si>
  <si>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</si>
  <si>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</si>
  <si>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</si>
  <si>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</si>
  <si>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</si>
  <si>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</si>
  <si>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</si>
  <si>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</si>
  <si>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</si>
  <si>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</si>
  <si>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</si>
  <si>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</si>
  <si>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</si>
  <si>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</si>
  <si>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</si>
  <si>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</si>
  <si>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</si>
  <si>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</si>
  <si>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</si>
  <si>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</si>
  <si>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</si>
  <si>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</si>
  <si>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</si>
  <si>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</si>
  <si>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</si>
  <si>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</si>
  <si>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</si>
  <si>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</si>
  <si>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</si>
  <si>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</si>
  <si>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</si>
  <si>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</si>
  <si>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</si>
  <si>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</si>
  <si>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</si>
  <si>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</si>
  <si>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</si>
  <si>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</si>
  <si>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</si>
  <si>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</si>
  <si>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</si>
  <si>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</si>
  <si>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</si>
  <si>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</si>
  <si>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</si>
  <si>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</si>
  <si>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</si>
  <si>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</si>
  <si>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</si>
  <si>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</si>
  <si>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</si>
  <si>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</si>
  <si>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</si>
  <si>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</si>
  <si>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</si>
  <si>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</si>
  <si>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</si>
  <si>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</si>
  <si>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</si>
  <si>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</si>
  <si>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</si>
  <si>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</si>
  <si>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</si>
  <si>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</si>
  <si>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</si>
  <si>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</si>
  <si>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</si>
  <si>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</si>
  <si>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</si>
  <si>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</si>
  <si>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</si>
  <si>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</si>
  <si>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</si>
  <si>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</si>
  <si>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</si>
  <si>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</si>
  <si>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</si>
  <si>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</si>
  <si>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</si>
  <si>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</si>
  <si>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</si>
  <si>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</si>
  <si>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</si>
  <si>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</si>
  <si>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</si>
  <si>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</si>
  <si>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</si>
  <si>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</si>
  <si>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</si>
  <si>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</si>
  <si>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</si>
  <si>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</si>
  <si>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</si>
  <si>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</si>
  <si>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</si>
  <si>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</si>
  <si>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</si>
  <si>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</si>
  <si>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</si>
  <si>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</si>
  <si>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</si>
  <si>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</si>
  <si>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</si>
  <si>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</si>
  <si>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</si>
  <si>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</si>
  <si>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</si>
  <si>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</si>
  <si>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</si>
  <si>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</si>
  <si>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</si>
  <si>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</si>
  <si>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</si>
  <si>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</si>
  <si>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</si>
  <si>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</si>
  <si>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</si>
  <si>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</si>
  <si>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</si>
  <si>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</si>
  <si>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</si>
  <si>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</si>
  <si>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</si>
  <si>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</si>
  <si>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</si>
  <si>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</si>
  <si>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</si>
  <si>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</si>
  <si>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</si>
  <si>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</si>
  <si>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</si>
  <si>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</si>
  <si>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</si>
  <si>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</si>
  <si>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</si>
  <si>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</si>
  <si>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</si>
  <si>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</si>
  <si>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</si>
  <si>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</si>
  <si>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</si>
  <si>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</si>
  <si>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</si>
  <si>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</si>
  <si>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</si>
  <si>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</si>
  <si>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</si>
  <si>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</si>
  <si>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</si>
  <si>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</si>
  <si>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</si>
  <si>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</si>
  <si>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</si>
  <si>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</si>
  <si>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</si>
  <si>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</si>
  <si>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</si>
  <si>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</si>
  <si>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</si>
  <si>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</si>
  <si>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</si>
  <si>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</si>
  <si>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</si>
  <si>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</si>
  <si>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</si>
  <si>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</si>
  <si>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</si>
  <si>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</si>
  <si>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</si>
  <si>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</si>
  <si>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</si>
  <si>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</si>
  <si>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</si>
  <si>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</si>
  <si>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</si>
  <si>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</si>
  <si>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</si>
  <si>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</si>
  <si>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</si>
  <si>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</si>
  <si>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</si>
  <si>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</si>
  <si>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</si>
  <si>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</si>
  <si>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</si>
  <si>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</si>
  <si>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</si>
  <si>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</si>
  <si>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</si>
  <si>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</si>
  <si>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</si>
  <si>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</si>
  <si>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</si>
  <si>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</si>
  <si>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</si>
  <si>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</si>
  <si>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</si>
  <si>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</si>
  <si>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</si>
  <si>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</si>
  <si>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</si>
  <si>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</si>
  <si>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</si>
  <si>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</si>
  <si>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</si>
  <si>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</si>
  <si>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</si>
  <si>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</si>
  <si>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</si>
  <si>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</si>
  <si>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</si>
  <si>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</si>
  <si>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</si>
  <si>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</si>
  <si>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</si>
  <si>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</si>
  <si>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</si>
  <si>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</si>
  <si>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</si>
  <si>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</si>
  <si>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</si>
  <si>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</si>
  <si>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</si>
  <si>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</si>
  <si>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</si>
  <si>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</si>
  <si>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</si>
  <si>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</si>
  <si>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</si>
  <si>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</si>
  <si>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</si>
  <si>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</si>
  <si>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</si>
  <si>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</si>
  <si>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</si>
  <si>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</si>
  <si>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</si>
  <si>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</si>
  <si>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</si>
  <si>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</si>
  <si>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</si>
  <si>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</si>
  <si>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</si>
  <si>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</si>
  <si>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</si>
  <si>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</si>
  <si>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</si>
  <si>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</si>
  <si>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</si>
  <si>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</si>
  <si>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</si>
  <si>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</si>
  <si>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</si>
  <si>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</si>
  <si>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</si>
  <si>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</si>
  <si>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</si>
  <si>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</si>
  <si>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</si>
  <si>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</si>
  <si>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</si>
  <si>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</si>
  <si>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</si>
  <si>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</si>
  <si>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</si>
  <si>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</si>
  <si>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</si>
  <si>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</si>
  <si>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</si>
  <si>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</si>
  <si>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</si>
  <si>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</si>
  <si>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</si>
  <si>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</si>
  <si>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</si>
  <si>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</si>
  <si>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</si>
  <si>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</si>
  <si>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</si>
  <si>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</si>
  <si>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</si>
  <si>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</si>
  <si>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</si>
  <si>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</si>
  <si>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</si>
  <si>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</si>
  <si>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</si>
  <si>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</si>
  <si>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</si>
  <si>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</si>
  <si>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</si>
  <si>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</si>
  <si>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</si>
  <si>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</si>
  <si>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</si>
  <si>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</si>
  <si>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</si>
  <si>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</si>
  <si>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</si>
  <si>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</si>
  <si>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</si>
  <si>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</si>
  <si>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</si>
  <si>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</si>
  <si>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</si>
  <si>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</si>
  <si>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</si>
  <si>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</si>
  <si>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</si>
  <si>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</si>
  <si>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</si>
  <si>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</si>
  <si>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</si>
  <si>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</si>
  <si>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</si>
  <si>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</si>
  <si>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</si>
  <si>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</si>
  <si>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</si>
  <si>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</si>
  <si>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</si>
  <si>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</si>
  <si>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</si>
  <si>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</si>
  <si>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</si>
  <si>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</si>
  <si>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</si>
  <si>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</si>
  <si>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</si>
  <si>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</si>
  <si>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</si>
  <si>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</si>
  <si>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</si>
  <si>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</si>
  <si>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</si>
  <si>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</si>
  <si>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</si>
  <si>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</si>
  <si>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</si>
  <si>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</si>
  <si>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</si>
  <si>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</si>
  <si>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</si>
  <si>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</si>
  <si>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</si>
  <si>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</si>
  <si>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</si>
  <si>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</si>
  <si>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</si>
  <si>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</si>
  <si>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</si>
  <si>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</si>
  <si>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</si>
  <si>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</si>
  <si>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</si>
  <si>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</si>
  <si>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</si>
  <si>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</si>
  <si>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</si>
  <si>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</si>
  <si>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</si>
  <si>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</si>
  <si>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</si>
  <si>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</si>
  <si>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</si>
  <si>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</si>
  <si>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</si>
  <si>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</si>
  <si>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</si>
  <si>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</si>
  <si>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</si>
  <si>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</si>
  <si>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</si>
  <si>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</si>
  <si>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</si>
  <si>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</si>
  <si>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</si>
  <si>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</si>
  <si>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</si>
  <si>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</si>
  <si>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</si>
  <si>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</si>
  <si>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</si>
  <si>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</si>
  <si>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</si>
  <si>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</si>
  <si>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</si>
  <si>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</si>
  <si>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</si>
  <si>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</si>
  <si>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</si>
  <si>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</si>
  <si>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</si>
  <si>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</si>
  <si>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</si>
  <si>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</si>
  <si>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</si>
  <si>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</si>
  <si>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</si>
  <si>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</si>
  <si>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</si>
  <si>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</si>
  <si>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</si>
  <si>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</si>
  <si>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</si>
  <si>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</si>
  <si>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</si>
  <si>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</si>
  <si>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</si>
  <si>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</si>
  <si>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</si>
  <si>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</si>
  <si>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</si>
  <si>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</si>
  <si>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</si>
  <si>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</si>
  <si>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</si>
  <si>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</si>
  <si>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</si>
  <si>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</si>
  <si>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</si>
  <si>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</si>
  <si>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</si>
  <si>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</si>
  <si>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</si>
  <si>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</si>
  <si>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</si>
  <si>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</si>
  <si>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</si>
  <si>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</si>
  <si>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</si>
  <si>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</si>
  <si>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</si>
  <si>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</si>
  <si>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</si>
  <si>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</si>
  <si>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</si>
  <si>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</si>
  <si>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</si>
  <si>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</si>
  <si>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</si>
  <si>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</si>
  <si>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</si>
  <si>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</si>
  <si>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</si>
  <si>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</si>
  <si>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</si>
  <si>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</si>
  <si>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</si>
  <si>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</si>
  <si>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</si>
  <si>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</si>
  <si>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</si>
  <si>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</si>
  <si>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</si>
  <si>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</si>
  <si>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</si>
  <si>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</si>
  <si>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</si>
  <si>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</si>
  <si>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</si>
  <si>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</si>
  <si>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</si>
  <si>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</si>
  <si>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</si>
  <si>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</si>
  <si>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</si>
  <si>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</si>
  <si>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</si>
  <si>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</si>
  <si>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</si>
  <si>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</si>
  <si>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</si>
  <si>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</si>
  <si>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</si>
  <si>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</si>
  <si>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</si>
  <si>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</si>
  <si>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</si>
  <si>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</si>
  <si>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</si>
  <si>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</si>
  <si>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</si>
  <si>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</si>
  <si>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</si>
  <si>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</si>
  <si>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</si>
  <si>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</si>
  <si>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</si>
  <si>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</si>
  <si>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</si>
  <si>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</si>
  <si>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</si>
  <si>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</si>
  <si>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</si>
  <si>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</si>
  <si>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</si>
  <si>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</si>
  <si>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</si>
  <si>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</si>
  <si>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</si>
  <si>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</si>
  <si>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</si>
  <si>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</si>
  <si>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</si>
  <si>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</si>
  <si>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</si>
  <si>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</si>
  <si>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</si>
  <si>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</si>
  <si>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</si>
  <si>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</si>
  <si>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</si>
  <si>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</si>
  <si>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</si>
  <si>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</si>
  <si>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</si>
  <si>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</si>
  <si>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</si>
  <si>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</si>
  <si>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</si>
  <si>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</si>
  <si>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</si>
  <si>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</si>
  <si>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</si>
  <si>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</si>
  <si>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</si>
  <si>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</si>
  <si>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</si>
  <si>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</si>
  <si>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</si>
  <si>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</si>
  <si>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</si>
  <si>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</si>
  <si>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</si>
  <si>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</si>
  <si>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</si>
  <si>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</si>
  <si>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</si>
  <si>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</si>
  <si>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</si>
  <si>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</si>
  <si>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</si>
  <si>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</si>
  <si>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</si>
  <si>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</si>
  <si>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</si>
  <si>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</si>
  <si>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</si>
  <si>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</si>
  <si>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</si>
  <si>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</si>
  <si>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</si>
  <si>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</si>
  <si>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</si>
  <si>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</si>
  <si>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</si>
  <si>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</si>
  <si>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</si>
  <si>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</si>
  <si>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</si>
  <si>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</si>
  <si>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</si>
  <si>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</si>
  <si>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</si>
  <si>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</si>
  <si>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</si>
  <si>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</si>
  <si>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</si>
  <si>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</si>
  <si>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</si>
  <si>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</si>
  <si>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</si>
  <si>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</si>
  <si>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</si>
  <si>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</si>
  <si>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</si>
  <si>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</si>
  <si>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</si>
  <si>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</si>
  <si>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</si>
  <si>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</si>
  <si>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</si>
  <si>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</si>
  <si>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</si>
  <si>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</si>
  <si>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</si>
  <si>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</si>
  <si>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</si>
  <si>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</si>
  <si>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</si>
  <si>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</si>
  <si>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</si>
  <si>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</si>
  <si>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</si>
  <si>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</si>
  <si>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</si>
  <si>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</si>
  <si>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</si>
  <si>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</si>
  <si>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</si>
  <si>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</si>
  <si>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</si>
  <si>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</si>
  <si>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</si>
  <si>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</si>
  <si>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</si>
  <si>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</si>
  <si>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</si>
  <si>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</si>
  <si>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</si>
  <si>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</si>
  <si>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</si>
  <si>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</si>
  <si>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</si>
  <si>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</si>
  <si>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</si>
  <si>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</si>
  <si>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</si>
  <si>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</si>
  <si>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</si>
  <si>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</si>
  <si>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</si>
  <si>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</si>
  <si>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</si>
  <si>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</si>
  <si>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</si>
  <si>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</si>
  <si>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</si>
  <si>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</si>
  <si>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</si>
  <si>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</si>
  <si>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</si>
  <si>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</si>
  <si>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</si>
  <si>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</si>
  <si>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</si>
  <si>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</si>
  <si>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</si>
  <si>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</si>
  <si>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</si>
  <si>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</si>
  <si>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</si>
  <si>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</si>
  <si>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</si>
  <si>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</si>
  <si>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</si>
  <si>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</si>
  <si>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</si>
  <si>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</si>
  <si>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</si>
  <si>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</si>
  <si>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</si>
  <si>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</si>
  <si>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</si>
  <si>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</si>
  <si>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</si>
  <si>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</si>
  <si>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</si>
  <si>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</si>
  <si>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</si>
  <si>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</si>
  <si>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</si>
  <si>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</si>
  <si>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</si>
  <si>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</si>
  <si>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</si>
  <si>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</si>
  <si>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</si>
  <si>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</si>
  <si>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</si>
  <si>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</si>
  <si>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</si>
  <si>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</si>
  <si>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</si>
  <si>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</si>
  <si>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</si>
  <si>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</si>
  <si>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</si>
  <si>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</si>
  <si>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</si>
  <si>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</si>
  <si>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</si>
  <si>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</si>
  <si>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</si>
  <si>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</si>
  <si>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</si>
  <si>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</si>
  <si>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</si>
  <si>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</si>
  <si>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</si>
  <si>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</si>
  <si>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</si>
  <si>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</si>
  <si>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</si>
  <si>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</si>
  <si>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</si>
  <si>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</si>
  <si>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</si>
  <si>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</si>
  <si>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</si>
  <si>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</si>
  <si>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</si>
  <si>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</si>
  <si>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</si>
  <si>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</si>
  <si>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</si>
  <si>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</si>
  <si>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</si>
  <si>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</si>
  <si>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</si>
  <si>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</si>
  <si>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</si>
  <si>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</si>
  <si>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</si>
  <si>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</si>
  <si>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</si>
  <si>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</si>
  <si>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</si>
  <si>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</si>
  <si>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</si>
  <si>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</si>
  <si>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</si>
  <si>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</si>
  <si>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</si>
  <si>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</si>
  <si>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</si>
  <si>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</si>
  <si>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</si>
  <si>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</si>
  <si>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</si>
  <si>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</si>
  <si>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</si>
  <si>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</si>
  <si>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</si>
  <si>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</si>
  <si>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</si>
  <si>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</si>
  <si>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</si>
  <si>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</si>
  <si>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</si>
  <si>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</si>
  <si>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</si>
  <si>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</si>
  <si>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</si>
  <si>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</si>
  <si>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</si>
  <si>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</si>
  <si>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</si>
  <si>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</si>
  <si>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</si>
  <si>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</si>
  <si>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</si>
  <si>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</si>
  <si>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</si>
  <si>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</si>
  <si>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</si>
  <si>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</si>
  <si>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</si>
  <si>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</si>
  <si>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</si>
  <si>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</si>
  <si>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</si>
  <si>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</si>
  <si>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</si>
  <si>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</si>
  <si>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</si>
  <si>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</si>
  <si>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</si>
  <si>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</si>
  <si>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</si>
  <si>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</si>
  <si>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</si>
  <si>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</si>
  <si>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</si>
  <si>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</si>
  <si>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</si>
  <si>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</si>
  <si>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</si>
  <si>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</si>
  <si>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</si>
  <si>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</si>
  <si>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</si>
  <si>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</si>
  <si>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</si>
  <si>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</si>
  <si>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</si>
  <si>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</si>
  <si>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</si>
  <si>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</si>
  <si>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</si>
  <si>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</si>
  <si>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</si>
  <si>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</si>
  <si>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</si>
  <si>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</si>
  <si>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</si>
  <si>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</si>
  <si>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</si>
  <si>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</si>
  <si>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</si>
  <si>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</si>
  <si>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</si>
  <si>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</si>
  <si>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</si>
  <si>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</si>
  <si>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</si>
  <si>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</si>
  <si>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</si>
  <si>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</si>
  <si>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</si>
  <si>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</si>
  <si>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</si>
  <si>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</si>
  <si>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</si>
  <si>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</si>
  <si>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</si>
  <si>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</si>
  <si>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</si>
  <si>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</si>
  <si>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</si>
  <si>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</si>
  <si>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</si>
  <si>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</si>
  <si>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</si>
  <si>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</si>
  <si>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</si>
  <si>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</si>
  <si>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</si>
  <si>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</si>
  <si>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</si>
  <si>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</si>
  <si>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</si>
  <si>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</si>
  <si>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</si>
  <si>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</si>
  <si>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</si>
  <si>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</si>
  <si>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</si>
  <si>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</si>
  <si>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</si>
  <si>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</si>
  <si>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</si>
  <si>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</si>
  <si>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</si>
  <si>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</si>
  <si>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</si>
  <si>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</si>
  <si>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</si>
  <si>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</si>
  <si>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</si>
  <si>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</si>
  <si>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</si>
  <si>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</si>
  <si>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</si>
  <si>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</si>
  <si>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</si>
  <si>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</si>
  <si>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</si>
  <si>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</si>
  <si>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</si>
  <si>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</si>
  <si>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</si>
  <si>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</si>
  <si>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</si>
  <si>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</si>
  <si>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</si>
  <si>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</si>
  <si>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</si>
  <si>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</si>
  <si>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</si>
  <si>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</si>
  <si>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</si>
  <si>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</si>
  <si>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</si>
  <si>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</si>
  <si>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</si>
  <si>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</si>
  <si>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</si>
  <si>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</si>
  <si>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</si>
  <si>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</si>
  <si>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</si>
  <si>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</si>
  <si>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</si>
  <si>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</si>
  <si>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</si>
  <si>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</si>
  <si>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</si>
  <si>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</si>
  <si>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</si>
  <si>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</si>
  <si>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</si>
  <si>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</si>
  <si>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</si>
  <si>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</si>
  <si>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</si>
  <si>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</si>
  <si>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</si>
  <si>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</si>
  <si>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</si>
  <si>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</si>
  <si>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</si>
  <si>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</si>
  <si>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</si>
  <si>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</si>
  <si>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</si>
  <si>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</si>
  <si>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</si>
  <si>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</si>
  <si>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</si>
  <si>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</si>
  <si>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</si>
  <si>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</si>
  <si>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</si>
  <si>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</si>
  <si>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</si>
  <si>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</si>
  <si>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</si>
  <si>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</si>
  <si>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</si>
  <si>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</si>
  <si>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</si>
  <si>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</si>
  <si>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</si>
  <si>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</si>
  <si>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</si>
  <si>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</si>
  <si>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</si>
  <si>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</si>
  <si>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</si>
  <si>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</si>
  <si>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</si>
  <si>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</si>
  <si>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</si>
  <si>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</si>
  <si>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</si>
  <si>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</si>
  <si>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</si>
  <si>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</si>
  <si>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</si>
  <si>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</si>
  <si>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</si>
  <si>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</si>
  <si>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</si>
  <si>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</si>
  <si>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</si>
  <si>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</si>
  <si>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</si>
  <si>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</si>
  <si>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</si>
  <si>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</si>
  <si>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</si>
  <si>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</si>
  <si>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</si>
  <si>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</si>
  <si>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</si>
  <si>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</si>
  <si>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</si>
  <si>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</si>
  <si>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</si>
  <si>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</si>
  <si>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</si>
  <si>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</si>
  <si>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</si>
  <si>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</si>
  <si>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</si>
  <si>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</si>
  <si>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</si>
  <si>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</si>
  <si>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</si>
  <si>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</si>
  <si>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</si>
  <si>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</si>
  <si>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</si>
  <si>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</si>
  <si>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</si>
  <si>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</si>
  <si>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</si>
  <si>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</si>
  <si>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</si>
  <si>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</si>
  <si>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</si>
  <si>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</si>
  <si>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</si>
  <si>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</si>
  <si>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</si>
  <si>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</si>
  <si>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</si>
  <si>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</si>
  <si>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</si>
  <si>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</si>
  <si>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</si>
  <si>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</si>
  <si>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</si>
  <si>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</si>
  <si>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</si>
  <si>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</si>
  <si>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</si>
  <si>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</si>
  <si>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</si>
  <si>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</si>
  <si>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</si>
  <si>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</si>
  <si>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</si>
  <si>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</si>
  <si>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</si>
  <si>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</si>
  <si>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</si>
  <si>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</si>
  <si>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</si>
  <si>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</si>
  <si>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</si>
  <si>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</si>
  <si>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</si>
  <si>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</si>
  <si>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</si>
  <si>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</si>
  <si>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</si>
  <si>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</si>
  <si>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</si>
  <si>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</si>
  <si>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</si>
  <si>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</si>
  <si>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</si>
  <si>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</si>
  <si>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</si>
  <si>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</si>
  <si>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</si>
  <si>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</si>
  <si>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</si>
  <si>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</si>
  <si>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</si>
  <si>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</si>
  <si>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</si>
  <si>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</si>
  <si>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</si>
  <si>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</si>
  <si>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</si>
  <si>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</si>
  <si>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</si>
  <si>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</si>
  <si>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</si>
  <si>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</si>
  <si>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</si>
  <si>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</si>
  <si>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</si>
  <si>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</si>
  <si>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</si>
  <si>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</si>
  <si>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</si>
  <si>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</si>
  <si>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</si>
  <si>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</si>
  <si>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</si>
  <si>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</si>
  <si>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</si>
  <si>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</si>
  <si>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</si>
  <si>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</si>
  <si>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</si>
  <si>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</si>
  <si>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</si>
  <si>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</si>
  <si>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</si>
  <si>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</si>
  <si>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</si>
  <si>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</si>
  <si>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</si>
  <si>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</si>
  <si>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</si>
  <si>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</si>
  <si>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</si>
  <si>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</si>
  <si>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</si>
  <si>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</si>
  <si>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</si>
  <si>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</si>
  <si>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</si>
  <si>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</si>
  <si>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</si>
  <si>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</si>
  <si>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</si>
  <si>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</si>
  <si>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</si>
  <si>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</si>
  <si>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</si>
  <si>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</si>
  <si>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</si>
  <si>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</si>
  <si>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</si>
  <si>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</si>
  <si>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</si>
  <si>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</si>
  <si>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</si>
  <si>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</si>
  <si>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</si>
  <si>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</si>
  <si>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</si>
  <si>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</si>
  <si>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</si>
  <si>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</si>
  <si>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</si>
  <si>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</si>
  <si>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</si>
  <si>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</si>
  <si>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</si>
  <si>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</si>
  <si>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</si>
  <si>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</si>
  <si>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</si>
  <si>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</si>
  <si>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</si>
  <si>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</si>
  <si>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</si>
  <si>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</si>
  <si>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</si>
  <si>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</si>
  <si>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</si>
  <si>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</si>
  <si>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</si>
  <si>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</si>
  <si>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</si>
  <si>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</si>
  <si>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</si>
  <si>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</si>
  <si>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</si>
  <si>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</si>
  <si>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</si>
  <si>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</si>
  <si>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</si>
  <si>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</si>
  <si>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</si>
  <si>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</si>
  <si>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</si>
  <si>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</si>
  <si>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</si>
  <si>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</si>
  <si>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</si>
  <si>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</si>
  <si>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</si>
  <si>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</si>
  <si>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</si>
  <si>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</si>
  <si>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</si>
  <si>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</si>
  <si>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</si>
  <si>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</si>
  <si>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</si>
  <si>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</si>
  <si>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</si>
  <si>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</si>
  <si>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</si>
  <si>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</si>
  <si>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</si>
  <si>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</si>
  <si>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</si>
  <si>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</si>
  <si>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</si>
  <si>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</si>
  <si>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</si>
  <si>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</si>
  <si>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</si>
  <si>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</si>
  <si>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</si>
  <si>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</si>
  <si>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</si>
  <si>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</si>
  <si>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</si>
  <si>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</si>
  <si>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</si>
  <si>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</si>
  <si>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</si>
  <si>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</si>
  <si>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</si>
  <si>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</si>
  <si>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</si>
  <si>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</si>
  <si>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</si>
  <si>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</si>
  <si>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</si>
  <si>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</si>
  <si>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</si>
  <si>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</si>
  <si>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</si>
  <si>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</si>
  <si>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</si>
  <si>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</si>
  <si>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</si>
  <si>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</si>
  <si>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</si>
  <si>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</si>
  <si>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</si>
  <si>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</si>
  <si>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</si>
  <si>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</si>
  <si>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</si>
  <si>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</si>
  <si>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</si>
  <si>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2021-76-76003272020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</si>
</sst>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F1"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44193.633465509258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71"/>
      <c r="I20" s="149" t="s">
        <v>1155</v>
      </c>
      <c r="J20" s="150" t="s">
        <v>1059</v>
      </c>
      <c r="K20" s="151">
        <v>1090607410</v>
      </c>
      <c r="L20" s="152"/>
      <c r="M20" s="152">
        <v>44561</v>
      </c>
      <c r="N20" s="135">
        <f>+(M20-L20)/30</f>
        <v>1485.3666666666666</v>
      </c>
      <c r="O20" s="138"/>
      <c r="U20" s="134"/>
      <c r="V20" s="106">
        <f ca="1">NOW()</f>
        <v>44193.633465509258</v>
      </c>
      <c r="W20" s="106">
        <f ca="1">NOW()</f>
        <v>44193.633465509258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MUJERES ETNICAS COLOMBIANAS</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54" t="s">
        <v>2674</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32718222.299999997</v>
      </c>
      <c r="F185" s="93"/>
      <c r="G185" s="94"/>
      <c r="H185" s="89"/>
      <c r="I185" s="91" t="s">
        <v>2632</v>
      </c>
      <c r="J185" s="184">
        <f>M179</f>
        <v>0.02</v>
      </c>
      <c r="K185" s="250" t="s">
        <v>2633</v>
      </c>
      <c r="L185" s="250"/>
      <c r="M185" s="95">
        <f>+J185*K20</f>
        <v>21812148.199999999</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6" zoomScale="70" zoomScaleNormal="70" zoomScaleSheetLayoutView="40" zoomScalePageLayoutView="40" workbookViewId="0">
      <selection activeCell="H38" sqref="H3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44193.633465509258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71"/>
      <c r="I20" s="149" t="s">
        <v>1155</v>
      </c>
      <c r="J20" s="150" t="s">
        <v>1059</v>
      </c>
      <c r="K20" s="151">
        <v>1090607410</v>
      </c>
      <c r="L20" s="152"/>
      <c r="M20" s="152">
        <v>44561</v>
      </c>
      <c r="N20" s="135">
        <f>+(M20-L20)/30</f>
        <v>1485.3666666666666</v>
      </c>
      <c r="O20" s="138"/>
      <c r="U20" s="134"/>
      <c r="V20" s="106">
        <f ca="1">NOW()</f>
        <v>44193.633465509258</v>
      </c>
      <c r="W20" s="106">
        <f ca="1">NOW()</f>
        <v>44193.633465509258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RENACER</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46" t="s">
        <v>2674</v>
      </c>
      <c r="J179" s="247"/>
      <c r="K179" s="247"/>
      <c r="L179" s="248"/>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32718222.299999997</v>
      </c>
      <c r="F185" s="93"/>
      <c r="G185" s="94"/>
      <c r="H185" s="89"/>
      <c r="I185" s="91" t="s">
        <v>2632</v>
      </c>
      <c r="J185" s="184">
        <f>M179</f>
        <v>0.03</v>
      </c>
      <c r="K185" s="250" t="s">
        <v>2633</v>
      </c>
      <c r="L185" s="250"/>
      <c r="M185" s="95">
        <f>+J185*K20</f>
        <v>32718222.299999997</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44193.633465509258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44193.633465509258</v>
      </c>
      <c r="W20" s="106">
        <f ca="1">NOW()</f>
        <v>44193.633465509258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44193.633465509258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44193.633465509258</v>
      </c>
      <c r="W20" s="106">
        <f ca="1">NOW()</f>
        <v>44193.633465509258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44193.633465509258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44193.633465509258</v>
      </c>
      <c r="W20" s="106">
        <f ca="1">NOW()</f>
        <v>44193.633465509258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44193.633465509258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44193.633465509258</v>
      </c>
      <c r="W20" s="106">
        <f ca="1">NOW()</f>
        <v>44193.633465509258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2020-12-28T20:09:37Z</cp:lastPrinted>
  <dcterms:created xsi:type="dcterms:W3CDTF">2020-10-14T21:57:42Z</dcterms:created>
  <dcterms:modified xsi:type="dcterms:W3CDTF">2020-12-28T20:12:30Z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