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D31CB1C9-693A-4796-B35D-FA20B6B61AFB}"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<sst xmlns="http://schemas.openxmlformats.org/spreadsheetml/2006/main" count="5215" uniqueCount="2771">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</sst>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44193.604383564816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71"/>
      <c r="I20" s="149" t="s">
        <v>1155</v>
      </c>
      <c r="J20" s="150" t="s">
        <v>1060</v>
      </c>
      <c r="K20" s="151">
        <v>1119977595</v>
      </c>
      <c r="L20" s="152"/>
      <c r="M20" s="152">
        <v>44561</v>
      </c>
      <c r="N20" s="135">
        <f>+(M20-L20)/30</f>
        <v>1485.3666666666666</v>
      </c>
      <c r="O20" s="138"/>
      <c r="U20" s="134"/>
      <c r="V20" s="106">
        <f ca="1">NOW()</f>
        <v>44193.604383564816</v>
      </c>
      <c r="W20" s="106">
        <f ca="1">NOW()</f>
        <v>44193.604383564816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MUJERES ETNICAS COLOMBIANAS</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54" t="s">
        <v>2674</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33599327.850000001</v>
      </c>
      <c r="F185" s="93"/>
      <c r="G185" s="94"/>
      <c r="H185" s="89"/>
      <c r="I185" s="91" t="s">
        <v>2632</v>
      </c>
      <c r="J185" s="184">
        <f>M179</f>
        <v>0.02</v>
      </c>
      <c r="K185" s="250" t="s">
        <v>2633</v>
      </c>
      <c r="L185" s="250"/>
      <c r="M185" s="95">
        <f>+J185*K20</f>
        <v>22399551.900000002</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32" zoomScale="70" zoomScaleNormal="70" zoomScaleSheetLayoutView="40" zoomScalePageLayoutView="40" workbookViewId="0">
      <selection activeCell="I40" sqref="I4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44193.604383564816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71"/>
      <c r="I20" s="149" t="s">
        <v>1155</v>
      </c>
      <c r="J20" s="150" t="s">
        <v>1060</v>
      </c>
      <c r="K20" s="151">
        <v>1119977595</v>
      </c>
      <c r="L20" s="152"/>
      <c r="M20" s="152">
        <v>44561</v>
      </c>
      <c r="N20" s="135">
        <f>+(M20-L20)/30</f>
        <v>1485.3666666666666</v>
      </c>
      <c r="O20" s="138"/>
      <c r="U20" s="134"/>
      <c r="V20" s="106">
        <f ca="1">NOW()</f>
        <v>44193.604383564816</v>
      </c>
      <c r="W20" s="106">
        <f ca="1">NOW()</f>
        <v>44193.604383564816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RENACER</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46" t="s">
        <v>2674</v>
      </c>
      <c r="J179" s="247"/>
      <c r="K179" s="247"/>
      <c r="L179" s="248"/>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33599327.850000001</v>
      </c>
      <c r="F185" s="93"/>
      <c r="G185" s="94"/>
      <c r="H185" s="89"/>
      <c r="I185" s="91" t="s">
        <v>2632</v>
      </c>
      <c r="J185" s="184">
        <f>M179</f>
        <v>0.03</v>
      </c>
      <c r="K185" s="250" t="s">
        <v>2633</v>
      </c>
      <c r="L185" s="250"/>
      <c r="M185" s="95">
        <f>+J185*K20</f>
        <v>33599327.850000001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44193.604383564816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44193.604383564816</v>
      </c>
      <c r="W20" s="106">
        <f ca="1">NOW()</f>
        <v>44193.604383564816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44193.604383564816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44193.604383564816</v>
      </c>
      <c r="W20" s="106">
        <f ca="1">NOW()</f>
        <v>44193.604383564816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44193.604383564816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44193.604383564816</v>
      </c>
      <c r="W20" s="106">
        <f ca="1">NOW()</f>
        <v>44193.604383564816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44193.604383564816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44193.604383564816</v>
      </c>
      <c r="W20" s="106">
        <f ca="1">NOW()</f>
        <v>44193.604383564816</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2020-12-28T19:23:51Z</cp:lastPrinted>
  <dcterms:created xsi:type="dcterms:W3CDTF">2020-10-14T21:57:42Z</dcterms:created>
  <dcterms:modified xsi:type="dcterms:W3CDTF">2020-12-28T19:30:26Z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