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9EE783A4-4F9F-4D1E-8269-F227D2B2C27F}"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<sst xmlns="http://schemas.openxmlformats.org/spreadsheetml/2006/main" count="5215" uniqueCount="2771">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</sst>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11" zoomScale="70" zoomScaleNormal="7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44193.482364004631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9" t="str">
        <f>HYPERLINK("#Integrante_1!A109","CAPACIDAD RESIDUAL")</f>
        <v>CAPACIDAD RESIDUAL</v>
      </c>
      <c r="F8" s="210"/>
      <c r="G8" s="21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9" t="str">
        <f>HYPERLINK("#Integrante_1!A162","TALENTO HUMANO")</f>
        <v>TALENTO HUMANO</v>
      </c>
      <c r="F9" s="210"/>
      <c r="G9" s="21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9" t="str">
        <f>HYPERLINK("#Integrante_1!F162","INFRAESTRUCTURA")</f>
        <v>INFRAESTRUCTURA</v>
      </c>
      <c r="F10" s="210"/>
      <c r="G10" s="21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12"/>
      <c r="I20" s="149" t="s">
        <v>1155</v>
      </c>
      <c r="J20" s="150" t="s">
        <v>1053</v>
      </c>
      <c r="K20" s="151">
        <v>748199694</v>
      </c>
      <c r="L20" s="152"/>
      <c r="M20" s="152">
        <v>44561</v>
      </c>
      <c r="N20" s="135">
        <f>+(M20-L20)/30</f>
        <v>1485.3666666666666</v>
      </c>
      <c r="O20" s="138"/>
      <c r="U20" s="134"/>
      <c r="V20" s="106">
        <f ca="1">NOW()</f>
        <v>44193.482364004631</v>
      </c>
      <c r="W20" s="106">
        <f ca="1">NOW()</f>
        <v>44193.482364004631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ASOCIACIÓN DE MUJERES ETNICAS COLOMBIANAS</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38" t="s">
        <v>2674</v>
      </c>
      <c r="J179" s="239"/>
      <c r="K179" s="239"/>
      <c r="L179" s="240"/>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22445990.82</v>
      </c>
      <c r="F185" s="93"/>
      <c r="G185" s="94"/>
      <c r="H185" s="89"/>
      <c r="I185" s="91" t="s">
        <v>2632</v>
      </c>
      <c r="J185" s="184">
        <f>M179</f>
        <v>0.02</v>
      </c>
      <c r="K185" s="231" t="s">
        <v>2633</v>
      </c>
      <c r="L185" s="231"/>
      <c r="M185" s="95">
        <f>+J185*K20</f>
        <v>14963993.880000001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44193.482364004631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9" t="str">
        <f>HYPERLINK("#Integrante_2!A109","CAPACIDAD RESIDUAL")</f>
        <v>CAPACIDAD RESIDUAL</v>
      </c>
      <c r="F8" s="210"/>
      <c r="G8" s="21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9" t="str">
        <f>HYPERLINK("#Integrante_2!A162","TALENTO HUMANO")</f>
        <v>TALENTO HUMANO</v>
      </c>
      <c r="F9" s="210"/>
      <c r="G9" s="21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9" t="str">
        <f>HYPERLINK("#Integrante_2!F162","INFRAESTRUCTURA")</f>
        <v>INFRAESTRUCTURA</v>
      </c>
      <c r="F10" s="210"/>
      <c r="G10" s="21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12"/>
      <c r="I20" s="149" t="s">
        <v>1155</v>
      </c>
      <c r="J20" s="150" t="s">
        <v>1053</v>
      </c>
      <c r="K20" s="151">
        <v>748199694</v>
      </c>
      <c r="L20" s="152"/>
      <c r="M20" s="152">
        <v>44561</v>
      </c>
      <c r="N20" s="135">
        <f>+(M20-L20)/30</f>
        <v>1485.3666666666666</v>
      </c>
      <c r="O20" s="138"/>
      <c r="U20" s="134"/>
      <c r="V20" s="106">
        <f ca="1">NOW()</f>
        <v>44193.482364004631</v>
      </c>
      <c r="W20" s="106">
        <f ca="1">NOW()</f>
        <v>44193.482364004631</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FUNDACION RENACER</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t="s">
        <v>2622</v>
      </c>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21" t="s">
        <v>2674</v>
      </c>
      <c r="J179" s="222"/>
      <c r="K179" s="222"/>
      <c r="L179" s="223"/>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22445990.82</v>
      </c>
      <c r="F185" s="93"/>
      <c r="G185" s="94"/>
      <c r="H185" s="89"/>
      <c r="I185" s="91" t="s">
        <v>2632</v>
      </c>
      <c r="J185" s="184">
        <f>M179</f>
        <v>0.03</v>
      </c>
      <c r="K185" s="231" t="s">
        <v>2633</v>
      </c>
      <c r="L185" s="231"/>
      <c r="M185" s="95">
        <f>+J185*K20</f>
        <v>22445990.82</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44193.482364004631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9" t="str">
        <f>HYPERLINK("#Integrante_3!A109","CAPACIDAD RESIDUAL")</f>
        <v>CAPACIDAD RESIDUAL</v>
      </c>
      <c r="F8" s="210"/>
      <c r="G8" s="21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9" t="str">
        <f>HYPERLINK("#Integrante_3!A162","TALENTO HUMANO")</f>
        <v>TALENTO HUMANO</v>
      </c>
      <c r="F9" s="210"/>
      <c r="G9" s="21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9" t="str">
        <f>HYPERLINK("#Integrante_3!F162","INFRAESTRUCTURA")</f>
        <v>INFRAESTRUCTURA</v>
      </c>
      <c r="F10" s="210"/>
      <c r="G10" s="21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44193.482364004631</v>
      </c>
      <c r="W20" s="106">
        <f ca="1">NOW()</f>
        <v>44193.482364004631</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5"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4"/>
      <c r="S175" s="19"/>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64" t="s">
        <v>2623</v>
      </c>
      <c r="S176" s="19"/>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2674</v>
      </c>
      <c r="J177" s="222"/>
      <c r="K177" s="222"/>
      <c r="L177" s="22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44193.482364004631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9" t="str">
        <f>HYPERLINK("#Integrante_4!A109","CAPACIDAD RESIDUAL")</f>
        <v>CAPACIDAD RESIDUAL</v>
      </c>
      <c r="F8" s="210"/>
      <c r="G8" s="21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9" t="str">
        <f>HYPERLINK("#Integrante_4!A162","TALENTO HUMANO")</f>
        <v>TALENTO HUMANO</v>
      </c>
      <c r="F9" s="210"/>
      <c r="G9" s="21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9" t="str">
        <f>HYPERLINK("#Integrante_4!F162","INFRAESTRUCTURA")</f>
        <v>INFRAESTRUCTURA</v>
      </c>
      <c r="F10" s="210"/>
      <c r="G10" s="21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44193.482364004631</v>
      </c>
      <c r="W20" s="106">
        <f ca="1">NOW()</f>
        <v>44193.482364004631</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4"/>
      <c r="S177" s="19"/>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64" t="s">
        <v>2623</v>
      </c>
      <c r="S178" s="19"/>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2674</v>
      </c>
      <c r="J179" s="222"/>
      <c r="K179" s="222"/>
      <c r="L179" s="22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44193.482364004631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9" t="str">
        <f>HYPERLINK("#Integrante_5!A109","CAPACIDAD RESIDUAL")</f>
        <v>CAPACIDAD RESIDUAL</v>
      </c>
      <c r="F8" s="210"/>
      <c r="G8" s="21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9" t="str">
        <f>HYPERLINK("#Integrante_5!A162","TALENTO HUMANO")</f>
        <v>TALENTO HUMANO</v>
      </c>
      <c r="F9" s="210"/>
      <c r="G9" s="21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9" t="str">
        <f>HYPERLINK("#Integrante_5!F162","INFRAESTRUCTURA")</f>
        <v>INFRAESTRUCTURA</v>
      </c>
      <c r="F10" s="210"/>
      <c r="G10" s="21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44193.482364004631</v>
      </c>
      <c r="W20" s="106">
        <f ca="1">NOW()</f>
        <v>44193.482364004631</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5"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4"/>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9"/>
      <c r="S176" s="164" t="s">
        <v>2623</v>
      </c>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2672</v>
      </c>
      <c r="J177" s="222"/>
      <c r="K177" s="222"/>
      <c r="L177" s="22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44193.482364004631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9" t="str">
        <f>HYPERLINK("#Integrante_6!A109","CAPACIDAD RESIDUAL")</f>
        <v>CAPACIDAD RESIDUAL</v>
      </c>
      <c r="F8" s="210"/>
      <c r="G8" s="21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9" t="str">
        <f>HYPERLINK("#Integrante_6!A162","TALENTO HUMANO")</f>
        <v>TALENTO HUMANO</v>
      </c>
      <c r="F9" s="210"/>
      <c r="G9" s="21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9" t="str">
        <f>HYPERLINK("#Integrante_6!F162","INFRAESTRUCTURA")</f>
        <v>INFRAESTRUCTURA</v>
      </c>
      <c r="F10" s="210"/>
      <c r="G10" s="21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44193.482364004631</v>
      </c>
      <c r="W20" s="106">
        <f ca="1">NOW()</f>
        <v>44193.482364004631</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2672</v>
      </c>
      <c r="J179" s="222"/>
      <c r="K179" s="222"/>
      <c r="L179" s="22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2020-12-28T16:34:06Z</cp:lastPrinted>
  <dcterms:created xsi:type="dcterms:W3CDTF">2020-10-14T21:57:42Z</dcterms:created>
  <dcterms:modified xsi:type="dcterms:W3CDTF">2020-12-28T16:34:41Z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