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58580762-CD6B-4D74-B746-66BD7A9DC7A3}"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<sst xmlns="http://schemas.openxmlformats.org/spreadsheetml/2006/main" count="5215" uniqueCount="2771">
  <si>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</si>
  <si>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</si>
  <si>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</si>
  <si>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</si>
  <si>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</si>
  <si>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</si>
  <si>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</si>
  <si>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</si>
  <si>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</si>
  <si>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</si>
  <si>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</si>
  <si>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</si>
  <si>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</si>
  <si>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</si>
  <si>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</si>
  <si>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</si>
  <si>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</si>
  <si>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</si>
  <si>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</si>
  <si>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</si>
  <si>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</si>
  <si>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</si>
  <si>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</si>
  <si>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</si>
  <si>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</si>
  <si>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</si>
  <si>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</si>
  <si>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</si>
  <si>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</si>
  <si>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</si>
  <si>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</si>
  <si>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</si>
  <si>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</si>
  <si>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</si>
  <si>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</si>
  <si>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</si>
  <si>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</si>
  <si>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</si>
  <si>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</si>
  <si>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</si>
  <si>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</si>
  <si>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</si>
  <si>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</si>
  <si>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</si>
  <si>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</si>
  <si>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</si>
  <si>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</si>
  <si>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</si>
  <si>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</si>
  <si>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</si>
  <si>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</si>
  <si>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</si>
  <si>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</si>
  <si>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</si>
  <si>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</si>
  <si>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</si>
  <si>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</si>
  <si>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</si>
  <si>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</si>
  <si>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</si>
  <si>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</si>
  <si>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</si>
  <si>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</si>
  <si>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</si>
  <si>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</si>
  <si>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</si>
  <si>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</si>
  <si>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</si>
  <si>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</si>
  <si>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</si>
  <si>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</si>
  <si>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</si>
  <si>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</si>
  <si>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</si>
  <si>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</si>
  <si>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</si>
  <si>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</si>
  <si>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</si>
  <si>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</si>
  <si>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</si>
  <si>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</si>
  <si>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</si>
  <si>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</si>
  <si>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</si>
  <si>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</si>
  <si>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</si>
  <si>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</si>
  <si>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</si>
  <si>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</si>
  <si>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</si>
  <si>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</si>
  <si>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</si>
  <si>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</si>
  <si>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</si>
  <si>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</si>
  <si>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</si>
  <si>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</si>
  <si>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</si>
  <si>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</si>
  <si>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</si>
  <si>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</si>
  <si>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</si>
  <si>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</si>
  <si>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</si>
  <si>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</si>
  <si>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</si>
  <si>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</si>
  <si>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</si>
  <si>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</si>
  <si>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</si>
  <si>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</si>
  <si>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</si>
  <si>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</si>
  <si>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</si>
  <si>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</si>
  <si>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</si>
  <si>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</si>
  <si>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</si>
  <si>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</si>
  <si>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</si>
  <si>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</si>
  <si>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</si>
  <si>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</si>
  <si>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</si>
  <si>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</si>
  <si>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</si>
  <si>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</si>
  <si>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</si>
  <si>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</si>
  <si>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</si>
  <si>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</si>
  <si>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</si>
  <si>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</si>
  <si>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</si>
  <si>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</si>
  <si>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</si>
  <si>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</si>
  <si>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</si>
  <si>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</si>
  <si>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</si>
  <si>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</si>
  <si>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</si>
  <si>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</si>
  <si>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</si>
  <si>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</si>
  <si>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</si>
  <si>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</si>
  <si>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</si>
  <si>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</si>
  <si>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</si>
  <si>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</si>
  <si>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</si>
  <si>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</si>
  <si>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</si>
  <si>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</si>
  <si>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</si>
  <si>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</si>
  <si>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</si>
  <si>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</si>
  <si>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</si>
  <si>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</si>
  <si>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</si>
  <si>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</si>
  <si>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</si>
  <si>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</si>
  <si>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</si>
  <si>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</si>
  <si>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</si>
  <si>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</si>
  <si>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</si>
  <si>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</si>
  <si>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</si>
  <si>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</si>
  <si>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</si>
  <si>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</si>
  <si>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</si>
  <si>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</si>
  <si>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</si>
  <si>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</si>
  <si>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</si>
  <si>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</si>
  <si>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</si>
  <si>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</si>
  <si>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</si>
  <si>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</si>
  <si>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</si>
  <si>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</si>
  <si>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</si>
  <si>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</si>
  <si>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</si>
  <si>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</si>
  <si>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</si>
  <si>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</si>
  <si>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</si>
  <si>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</si>
  <si>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</si>
  <si>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</si>
  <si>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</si>
  <si>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</si>
  <si>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</si>
  <si>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</si>
  <si>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</si>
  <si>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</si>
  <si>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</si>
  <si>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</si>
  <si>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</si>
  <si>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</si>
  <si>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</si>
  <si>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</si>
  <si>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</si>
  <si>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</si>
  <si>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</si>
  <si>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</si>
  <si>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</si>
  <si>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</si>
  <si>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</si>
  <si>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</si>
  <si>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</si>
  <si>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</si>
  <si>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</si>
  <si>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</si>
  <si>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</si>
  <si>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</si>
  <si>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</si>
  <si>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</si>
  <si>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</si>
  <si>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</si>
  <si>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</si>
  <si>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</si>
  <si>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</si>
  <si>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</si>
  <si>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</si>
  <si>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</si>
  <si>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</si>
  <si>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</si>
  <si>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</si>
  <si>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</si>
  <si>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</si>
  <si>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</si>
  <si>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</si>
  <si>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</si>
  <si>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</si>
  <si>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</si>
  <si>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</si>
  <si>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</si>
  <si>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</si>
  <si>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</si>
  <si>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</si>
  <si>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</si>
  <si>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</si>
  <si>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</si>
  <si>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</si>
  <si>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</si>
  <si>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</si>
  <si>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</si>
  <si>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</si>
  <si>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</si>
  <si>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</si>
  <si>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</si>
  <si>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</si>
  <si>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</si>
  <si>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</si>
  <si>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</si>
  <si>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</si>
  <si>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</si>
  <si>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</si>
  <si>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</si>
  <si>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</si>
  <si>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</si>
  <si>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</si>
  <si>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</si>
  <si>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</si>
  <si>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</si>
  <si>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</si>
  <si>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</si>
  <si>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</si>
  <si>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</si>
  <si>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</si>
  <si>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</si>
  <si>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</si>
  <si>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</si>
  <si>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</si>
  <si>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</si>
  <si>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</si>
  <si>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</si>
  <si>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</si>
  <si>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</si>
  <si>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</si>
  <si>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</si>
  <si>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</si>
  <si>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</si>
  <si>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</si>
  <si>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</si>
  <si>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</si>
  <si>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</si>
  <si>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</si>
  <si>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</si>
  <si>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</si>
  <si>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</si>
  <si>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</si>
  <si>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</si>
  <si>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</si>
  <si>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</si>
  <si>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</si>
  <si>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</si>
  <si>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</si>
  <si>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</si>
  <si>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</si>
  <si>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</si>
  <si>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</si>
  <si>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</si>
  <si>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</si>
  <si>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</si>
  <si>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</si>
  <si>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</si>
  <si>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</si>
  <si>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</si>
  <si>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</si>
  <si>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</si>
  <si>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</si>
  <si>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</si>
  <si>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</si>
  <si>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</si>
  <si>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</si>
  <si>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</si>
  <si>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</si>
  <si>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</si>
  <si>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</si>
  <si>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</si>
  <si>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</si>
  <si>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</si>
  <si>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</si>
  <si>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</si>
  <si>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</si>
  <si>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</si>
  <si>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</si>
  <si>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</si>
  <si>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</si>
  <si>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</si>
  <si>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</si>
  <si>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</si>
  <si>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</si>
  <si>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</si>
  <si>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</si>
  <si>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</si>
  <si>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</si>
  <si>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</si>
  <si>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</si>
  <si>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</si>
  <si>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</si>
  <si>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</si>
  <si>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</si>
  <si>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</si>
  <si>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</si>
  <si>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</si>
  <si>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</si>
  <si>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</si>
  <si>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</si>
  <si>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</si>
  <si>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</si>
  <si>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</si>
  <si>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</si>
  <si>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</si>
  <si>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</si>
  <si>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</si>
  <si>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</si>
  <si>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</si>
  <si>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</si>
  <si>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</si>
  <si>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</si>
  <si>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</si>
  <si>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</si>
  <si>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</si>
  <si>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</si>
  <si>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</si>
  <si>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</si>
  <si>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</si>
  <si>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</si>
  <si>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</si>
  <si>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</si>
  <si>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</si>
  <si>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</si>
  <si>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</si>
  <si>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</si>
  <si>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</si>
  <si>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</si>
  <si>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</si>
  <si>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</si>
  <si>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</si>
  <si>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</si>
  <si>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</si>
  <si>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</si>
  <si>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</si>
  <si>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</si>
  <si>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</si>
  <si>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</si>
  <si>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</si>
  <si>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</si>
  <si>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</si>
  <si>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</si>
  <si>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</si>
  <si>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</si>
  <si>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</si>
  <si>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</si>
  <si>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</si>
  <si>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</si>
  <si>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</si>
  <si>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</si>
  <si>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</si>
  <si>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</si>
  <si>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</si>
  <si>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</si>
  <si>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</si>
  <si>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</si>
  <si>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</si>
  <si>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</si>
  <si>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</si>
  <si>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</si>
  <si>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</si>
  <si>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</si>
  <si>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</si>
  <si>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</si>
  <si>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</si>
  <si>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</si>
  <si>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</si>
  <si>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</si>
  <si>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</si>
  <si>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</si>
  <si>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</si>
  <si>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</si>
  <si>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</si>
  <si>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</si>
  <si>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</si>
  <si>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</si>
  <si>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</si>
  <si>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</si>
  <si>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</si>
  <si>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</si>
  <si>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</si>
  <si>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</si>
  <si>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</si>
  <si>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</si>
  <si>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</si>
  <si>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</si>
  <si>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</si>
  <si>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</si>
  <si>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</si>
  <si>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</si>
  <si>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</si>
  <si>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</si>
  <si>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</si>
  <si>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</si>
  <si>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</si>
  <si>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</si>
  <si>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</si>
  <si>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</si>
  <si>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</si>
  <si>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</si>
  <si>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</si>
  <si>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</si>
  <si>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</si>
  <si>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</si>
  <si>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</si>
  <si>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</si>
  <si>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</si>
  <si>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</si>
  <si>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</si>
  <si>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</si>
  <si>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</si>
  <si>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</si>
  <si>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</si>
  <si>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</si>
  <si>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</si>
  <si>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</si>
  <si>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</si>
  <si>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</si>
  <si>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</si>
  <si>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</si>
  <si>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</si>
  <si>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</si>
  <si>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</si>
  <si>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</si>
  <si>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</si>
  <si>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</si>
  <si>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</si>
  <si>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</si>
  <si>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</si>
  <si>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</si>
  <si>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</si>
  <si>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</si>
  <si>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</si>
  <si>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</si>
  <si>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</si>
  <si>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</si>
  <si>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</si>
  <si>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</si>
  <si>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</si>
  <si>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</si>
  <si>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</si>
  <si>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</si>
  <si>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</si>
  <si>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</si>
  <si>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</si>
  <si>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</si>
  <si>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</si>
  <si>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</si>
  <si>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</si>
  <si>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</si>
  <si>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</si>
  <si>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</si>
  <si>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</si>
  <si>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</si>
  <si>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</si>
  <si>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</si>
  <si>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</si>
  <si>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</si>
  <si>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</si>
  <si>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</si>
  <si>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</si>
  <si>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</si>
  <si>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</si>
  <si>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</si>
  <si>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</si>
  <si>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</si>
  <si>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</si>
  <si>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</si>
  <si>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</si>
  <si>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</si>
  <si>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</si>
  <si>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</si>
  <si>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</si>
  <si>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</si>
  <si>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</si>
  <si>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</si>
  <si>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</si>
  <si>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</si>
  <si>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</si>
  <si>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</si>
  <si>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</si>
  <si>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</si>
  <si>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</si>
  <si>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</si>
  <si>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</si>
  <si>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</si>
  <si>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</si>
  <si>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</si>
  <si>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</si>
  <si>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</si>
  <si>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</si>
  <si>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</si>
  <si>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</si>
  <si>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</si>
  <si>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</si>
  <si>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</si>
  <si>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</si>
  <si>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</si>
  <si>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</si>
  <si>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</si>
  <si>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</si>
  <si>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</si>
  <si>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</si>
  <si>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</si>
  <si>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</si>
  <si>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</si>
  <si>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</si>
  <si>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</si>
  <si>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</si>
  <si>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</si>
  <si>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</si>
  <si>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</si>
  <si>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</si>
  <si>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</si>
  <si>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</si>
  <si>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</si>
  <si>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</si>
  <si>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</si>
  <si>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</si>
  <si>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</si>
  <si>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</si>
  <si>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</si>
  <si>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</si>
  <si>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</si>
  <si>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</si>
  <si>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</si>
  <si>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</si>
  <si>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</si>
  <si>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</si>
  <si>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</si>
  <si>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</si>
  <si>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</si>
  <si>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</si>
  <si>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</si>
  <si>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</si>
  <si>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</si>
  <si>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</si>
  <si>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</si>
  <si>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</si>
  <si>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</si>
  <si>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</si>
  <si>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</si>
  <si>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</si>
  <si>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</si>
  <si>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</si>
  <si>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</si>
  <si>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</si>
  <si>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</si>
  <si>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</si>
  <si>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</si>
  <si>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</si>
  <si>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</si>
  <si>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</si>
  <si>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</si>
  <si>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</si>
  <si>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</si>
  <si>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</si>
  <si>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</si>
  <si>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</si>
  <si>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</si>
  <si>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</si>
  <si>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</si>
  <si>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</si>
  <si>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</si>
  <si>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</si>
  <si>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</si>
  <si>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</si>
  <si>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</si>
  <si>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</si>
  <si>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</si>
  <si>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</si>
  <si>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</si>
  <si>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</si>
  <si>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</si>
  <si>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</si>
  <si>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</si>
  <si>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</si>
  <si>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</si>
  <si>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</si>
  <si>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</si>
  <si>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</si>
  <si>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</si>
  <si>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</si>
  <si>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</si>
  <si>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</si>
  <si>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</si>
  <si>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</si>
  <si>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</si>
  <si>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</si>
  <si>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</si>
  <si>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</si>
  <si>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</si>
  <si>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</si>
  <si>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</si>
  <si>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</si>
  <si>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</si>
  <si>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</si>
  <si>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</si>
  <si>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</si>
  <si>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</si>
  <si>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</si>
  <si>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</si>
  <si>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</si>
  <si>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</si>
  <si>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</si>
  <si>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</si>
  <si>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</si>
  <si>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</si>
  <si>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</si>
  <si>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</si>
  <si>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</si>
  <si>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</si>
  <si>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</si>
  <si>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</si>
  <si>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</si>
  <si>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</si>
  <si>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</si>
  <si>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</si>
  <si>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</si>
  <si>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</si>
  <si>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</si>
  <si>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</si>
  <si>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</si>
  <si>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</si>
  <si>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</si>
  <si>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</si>
  <si>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</si>
  <si>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</si>
  <si>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</si>
  <si>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</si>
  <si>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</si>
  <si>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</si>
  <si>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</si>
  <si>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</si>
  <si>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</si>
  <si>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</si>
  <si>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</si>
  <si>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</si>
  <si>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</si>
  <si>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</si>
  <si>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</si>
  <si>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</si>
  <si>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</si>
  <si>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</si>
  <si>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</si>
  <si>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</si>
  <si>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</si>
  <si>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</si>
  <si>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</si>
  <si>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</si>
  <si>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</si>
  <si>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</si>
  <si>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</si>
  <si>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</si>
  <si>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</si>
  <si>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</si>
  <si>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</si>
  <si>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</si>
  <si>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</si>
  <si>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</si>
  <si>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</si>
  <si>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</si>
  <si>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</si>
  <si>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</si>
  <si>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</si>
  <si>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</si>
  <si>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</si>
  <si>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</si>
  <si>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</si>
  <si>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</si>
  <si>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</si>
  <si>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</si>
  <si>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</si>
  <si>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</si>
  <si>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</si>
  <si>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</si>
  <si>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</si>
  <si>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</si>
  <si>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</si>
  <si>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</si>
  <si>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</si>
  <si>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</si>
  <si>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</si>
  <si>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</si>
  <si>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</si>
  <si>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</si>
  <si>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</si>
  <si>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</si>
  <si>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</si>
  <si>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</si>
  <si>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</si>
  <si>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</si>
  <si>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</si>
  <si>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</si>
  <si>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</si>
  <si>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</si>
  <si>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</si>
  <si>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</si>
  <si>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</si>
  <si>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</si>
  <si>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</si>
  <si>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</si>
  <si>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</si>
  <si>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</si>
  <si>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</si>
  <si>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</si>
  <si>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</si>
  <si>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</si>
  <si>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</si>
  <si>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</si>
  <si>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</si>
  <si>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</si>
  <si>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</si>
  <si>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</si>
  <si>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</si>
  <si>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</si>
  <si>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</si>
  <si>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</si>
  <si>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</si>
  <si>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</si>
  <si>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</si>
  <si>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</si>
  <si>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</si>
  <si>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</si>
  <si>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</si>
  <si>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</si>
  <si>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</si>
  <si>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</si>
  <si>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</si>
  <si>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</si>
  <si>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</si>
  <si>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</si>
  <si>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</si>
  <si>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</si>
  <si>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</si>
  <si>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</si>
  <si>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</si>
  <si>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</si>
  <si>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</si>
  <si>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</si>
  <si>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</si>
  <si>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</si>
  <si>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</si>
  <si>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</si>
  <si>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</si>
  <si>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</si>
  <si>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</si>
  <si>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</si>
  <si>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</si>
  <si>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</si>
  <si>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</si>
  <si>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</si>
  <si>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</si>
  <si>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</si>
  <si>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</si>
  <si>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</si>
  <si>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</si>
  <si>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</si>
  <si>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</si>
  <si>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</si>
  <si>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</si>
  <si>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</si>
  <si>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</si>
  <si>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</si>
  <si>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</si>
  <si>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</si>
  <si>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</si>
  <si>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</si>
  <si>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</si>
  <si>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</si>
  <si>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</si>
  <si>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</si>
  <si>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</si>
  <si>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</si>
  <si>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</si>
  <si>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</si>
  <si>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</si>
  <si>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</si>
  <si>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</si>
  <si>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</si>
  <si>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</si>
  <si>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</si>
  <si>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</si>
  <si>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</si>
  <si>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</si>
  <si>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</si>
  <si>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</si>
  <si>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</si>
  <si>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</si>
  <si>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</si>
  <si>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</si>
  <si>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</si>
  <si>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</si>
  <si>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</si>
  <si>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</si>
  <si>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</si>
  <si>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</si>
  <si>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</si>
  <si>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</si>
  <si>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</si>
  <si>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</si>
  <si>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</si>
  <si>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</si>
  <si>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</si>
  <si>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</si>
  <si>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</si>
  <si>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</si>
  <si>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</si>
  <si>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</si>
  <si>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</si>
  <si>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</si>
  <si>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</si>
  <si>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</si>
  <si>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</si>
  <si>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</si>
  <si>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</si>
  <si>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</si>
  <si>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</si>
  <si>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</si>
  <si>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</si>
  <si>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</si>
  <si>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</si>
  <si>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</si>
  <si>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</si>
  <si>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</si>
  <si>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</si>
  <si>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</si>
  <si>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</si>
  <si>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</si>
  <si>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</si>
  <si>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</si>
  <si>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</si>
  <si>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</si>
  <si>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</si>
  <si>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</si>
  <si>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</si>
  <si>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</si>
  <si>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</si>
  <si>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</si>
  <si>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</si>
  <si>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</si>
  <si>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</si>
  <si>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</si>
  <si>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</si>
  <si>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</si>
  <si>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</si>
  <si>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</si>
  <si>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</si>
  <si>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</si>
  <si>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</si>
  <si>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</si>
  <si>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</si>
  <si>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</si>
  <si>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</si>
  <si>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</si>
  <si>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</si>
  <si>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</si>
  <si>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</si>
  <si>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</si>
  <si>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</si>
  <si>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</si>
  <si>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</si>
  <si>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</si>
  <si>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</si>
  <si>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</si>
  <si>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</si>
  <si>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</si>
  <si>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</si>
  <si>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</si>
  <si>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</si>
  <si>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</si>
  <si>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</si>
  <si>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</si>
  <si>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</si>
  <si>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</si>
  <si>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</si>
  <si>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</si>
  <si>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</si>
  <si>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</si>
  <si>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</si>
  <si>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</si>
  <si>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</si>
  <si>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</si>
  <si>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</si>
  <si>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</si>
  <si>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</si>
  <si>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</si>
  <si>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</si>
  <si>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</si>
  <si>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</si>
  <si>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</si>
  <si>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</si>
  <si>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</si>
  <si>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</si>
  <si>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</si>
  <si>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</si>
  <si>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</si>
  <si>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</si>
  <si>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</si>
  <si>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</si>
  <si>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</si>
  <si>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</si>
  <si>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</si>
  <si>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</si>
  <si>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</si>
  <si>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</si>
  <si>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</si>
  <si>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</si>
  <si>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</si>
  <si>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</si>
  <si>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</si>
  <si>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</si>
  <si>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</si>
  <si>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</si>
  <si>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</si>
  <si>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</si>
  <si>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</si>
  <si>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</si>
  <si>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</si>
  <si>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</si>
  <si>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</si>
  <si>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</si>
  <si>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</si>
  <si>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</si>
  <si>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</si>
  <si>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</si>
  <si>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</si>
  <si>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</si>
  <si>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</si>
  <si>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</si>
  <si>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</si>
  <si>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</si>
  <si>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</si>
  <si>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</si>
  <si>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</si>
  <si>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</si>
  <si>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</si>
  <si>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</si>
  <si>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</si>
  <si>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</si>
  <si>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</si>
  <si>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</si>
  <si>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</si>
  <si>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</si>
  <si>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</si>
  <si>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</si>
  <si>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</si>
  <si>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</si>
  <si>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</si>
  <si>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</si>
  <si>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</si>
  <si>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</si>
  <si>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</si>
  <si>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</si>
  <si>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</si>
  <si>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</si>
  <si>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</si>
  <si>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</si>
  <si>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</si>
  <si>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</si>
  <si>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</si>
  <si>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</si>
  <si>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</si>
  <si>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</si>
  <si>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</si>
  <si>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</si>
  <si>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</si>
  <si>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</si>
  <si>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</si>
  <si>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</si>
  <si>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</si>
  <si>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</si>
  <si>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</si>
  <si>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</si>
  <si>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</si>
  <si>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</si>
  <si>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</si>
  <si>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</si>
  <si>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</si>
  <si>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</si>
  <si>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</si>
  <si>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</si>
  <si>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</si>
  <si>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</si>
  <si>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</si>
  <si>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</si>
  <si>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</si>
  <si>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</si>
  <si>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</si>
  <si>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</si>
  <si>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</si>
  <si>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</si>
  <si>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</si>
  <si>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</si>
  <si>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</si>
  <si>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</si>
  <si>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</si>
  <si>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</si>
  <si>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</si>
  <si>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</si>
  <si>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</si>
  <si>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</si>
  <si>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</si>
  <si>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</si>
  <si>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</si>
  <si>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</si>
  <si>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</si>
  <si>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</si>
  <si>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</si>
  <si>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</si>
  <si>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</si>
  <si>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</si>
  <si>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</si>
  <si>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</si>
  <si>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</si>
  <si>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</si>
  <si>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</si>
  <si>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</si>
  <si>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</si>
  <si>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</si>
  <si>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</si>
  <si>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</si>
  <si>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</si>
  <si>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</si>
  <si>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</si>
  <si>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</si>
  <si>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</si>
  <si>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</si>
  <si>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</si>
  <si>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</si>
  <si>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</si>
  <si>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</si>
  <si>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</si>
  <si>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</si>
  <si>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</si>
  <si>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</si>
  <si>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</si>
  <si>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</si>
  <si>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</si>
  <si>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</si>
  <si>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</si>
  <si>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</si>
  <si>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</si>
  <si>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</si>
  <si>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</si>
  <si>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</si>
  <si>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</si>
  <si>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</si>
  <si>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</si>
  <si>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</si>
  <si>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</si>
  <si>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</si>
  <si>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</si>
  <si>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</si>
  <si>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</si>
  <si>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</si>
  <si>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</si>
  <si>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</si>
  <si>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</si>
  <si>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</si>
  <si>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</si>
  <si>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</si>
  <si>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</si>
  <si>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</si>
  <si>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</si>
  <si>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</si>
  <si>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</si>
  <si>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</si>
  <si>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</si>
  <si>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</si>
  <si>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</si>
  <si>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</si>
  <si>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</si>
  <si>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</si>
  <si>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</si>
  <si>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</si>
  <si>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</si>
  <si>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</si>
  <si>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</si>
  <si>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</si>
  <si>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</si>
  <si>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</si>
  <si>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</si>
  <si>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</si>
  <si>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</si>
  <si>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</si>
  <si>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</si>
  <si>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</si>
  <si>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</si>
  <si>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</si>
  <si>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</si>
  <si>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</si>
  <si>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</si>
  <si>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</si>
  <si>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</si>
  <si>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</si>
  <si>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</si>
  <si>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</si>
  <si>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</si>
  <si>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</si>
  <si>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</si>
  <si>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</si>
  <si>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</si>
  <si>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</si>
  <si>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</si>
  <si>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</si>
  <si>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</si>
  <si>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</si>
  <si>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</si>
  <si>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</si>
  <si>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</si>
  <si>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</si>
  <si>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</si>
  <si>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</si>
  <si>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</si>
  <si>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</si>
  <si>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</si>
  <si>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</si>
  <si>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</si>
  <si>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</si>
  <si>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</si>
  <si>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</si>
  <si>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</si>
  <si>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</si>
  <si>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</si>
  <si>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</si>
  <si>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</si>
  <si>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</si>
  <si>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</si>
  <si>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</si>
  <si>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</si>
  <si>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</si>
  <si>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</si>
  <si>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</si>
  <si>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</si>
  <si>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</si>
  <si>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</si>
  <si>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</si>
  <si>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</si>
  <si>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</si>
  <si>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</si>
  <si>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</si>
  <si>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</si>
  <si>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</si>
  <si>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</si>
  <si>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</si>
  <si>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</si>
  <si>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</si>
  <si>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</si>
  <si>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</si>
  <si>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</si>
  <si>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</si>
  <si>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</si>
  <si>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</si>
  <si>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</si>
  <si>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</si>
  <si>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</si>
  <si>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</si>
  <si>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</si>
  <si>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</si>
  <si>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</si>
  <si>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</si>
  <si>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</si>
  <si>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</si>
  <si>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</si>
  <si>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</si>
  <si>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</si>
  <si>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</si>
  <si>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</si>
  <si>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</si>
  <si>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</si>
  <si>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</si>
  <si>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</si>
  <si>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</si>
  <si>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</si>
  <si>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</si>
  <si>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</si>
  <si>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</si>
  <si>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</si>
  <si>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</si>
  <si>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</si>
  <si>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</si>
  <si>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</si>
  <si>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</si>
  <si>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</si>
  <si>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</si>
  <si>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</si>
  <si>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</si>
  <si>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</si>
  <si>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</si>
  <si>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</si>
  <si>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</si>
  <si>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</si>
  <si>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</si>
  <si>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</si>
  <si>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</si>
  <si>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</si>
  <si>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</si>
  <si>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</si>
  <si>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</si>
  <si>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</si>
  <si>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</si>
  <si>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</si>
  <si>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</si>
  <si>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</si>
  <si>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</si>
  <si>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</si>
  <si>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</si>
  <si>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</si>
  <si>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</si>
  <si>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</si>
  <si>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</si>
  <si>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</si>
  <si>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</si>
  <si>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</si>
  <si>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</si>
  <si>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</si>
  <si>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</si>
  <si>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</si>
  <si>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</si>
  <si>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</si>
  <si>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</si>
  <si>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</si>
  <si>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</si>
  <si>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</si>
  <si>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</si>
  <si>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</si>
  <si>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</si>
  <si>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</si>
  <si>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</si>
  <si>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</si>
  <si>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</si>
  <si>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</si>
  <si>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</si>
  <si>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</si>
  <si>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</si>
  <si>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</si>
  <si>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</si>
  <si>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</si>
  <si>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</si>
  <si>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</si>
  <si>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</si>
  <si>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</si>
  <si>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</si>
  <si>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</si>
  <si>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</si>
  <si>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</si>
  <si>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</si>
  <si>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</si>
  <si>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</si>
  <si>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</si>
  <si>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</si>
  <si>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</si>
  <si>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</si>
  <si>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</si>
  <si>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</si>
  <si>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</si>
  <si>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</si>
  <si>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</si>
  <si>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</si>
  <si>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</si>
  <si>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</si>
  <si>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</si>
  <si>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</si>
  <si>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</si>
  <si>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</si>
  <si>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</si>
  <si>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</si>
  <si>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</si>
  <si>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</si>
  <si>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</si>
  <si>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</si>
  <si>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</si>
  <si>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</si>
  <si>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</si>
  <si>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</si>
  <si>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</si>
  <si>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</si>
  <si>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</si>
  <si>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</si>
  <si>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</si>
  <si>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</si>
  <si>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</si>
  <si>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</si>
  <si>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</si>
  <si>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</si>
  <si>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</si>
  <si>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</si>
  <si>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</si>
  <si>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</si>
  <si>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</si>
  <si>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</si>
  <si>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</si>
  <si>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</si>
  <si>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</si>
  <si>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</si>
  <si>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</si>
  <si>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</si>
  <si>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</si>
  <si>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</si>
  <si>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</si>
  <si>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</si>
  <si>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</si>
  <si>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</si>
  <si>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</si>
  <si>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</si>
  <si>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</si>
  <si>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</si>
  <si>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</si>
  <si>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</si>
  <si>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</si>
  <si>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</si>
  <si>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</si>
  <si>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</si>
  <si>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</si>
  <si>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</si>
  <si>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</si>
  <si>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</si>
  <si>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</si>
  <si>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</si>
  <si>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</si>
  <si>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</si>
  <si>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</si>
  <si>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</si>
  <si>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</si>
  <si>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</si>
  <si>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</si>
  <si>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</si>
  <si>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</si>
  <si>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</si>
  <si>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</si>
  <si>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</si>
  <si>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</si>
  <si>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</si>
  <si>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</si>
  <si>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</si>
  <si>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</si>
  <si>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</si>
  <si>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</si>
  <si>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</si>
  <si>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</si>
  <si>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</si>
  <si>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</si>
  <si>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</si>
  <si>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</si>
  <si>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</si>
  <si>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</si>
  <si>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</si>
  <si>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</si>
  <si>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</si>
  <si>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</si>
  <si>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</si>
  <si>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</si>
  <si>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</si>
  <si>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</si>
  <si>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</si>
  <si>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</si>
  <si>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</si>
  <si>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</si>
  <si>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</si>
  <si>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</si>
  <si>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</si>
  <si>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</si>
  <si>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</si>
  <si>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</si>
  <si>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</si>
  <si>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</si>
  <si>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</si>
  <si>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</si>
  <si>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</si>
  <si>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</si>
  <si>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</si>
  <si>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</si>
  <si>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</si>
  <si>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</si>
  <si>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</si>
  <si>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</si>
  <si>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</si>
  <si>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</si>
  <si>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</si>
  <si>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</si>
  <si>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</si>
  <si>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</si>
  <si>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</si>
  <si>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</si>
  <si>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</si>
  <si>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</si>
  <si>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</si>
  <si>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</si>
  <si>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</si>
  <si>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</si>
  <si>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</si>
  <si>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</si>
  <si>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</si>
  <si>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</si>
  <si>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</si>
  <si>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</si>
  <si>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</si>
  <si>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</si>
  <si>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</si>
  <si>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</si>
  <si>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</si>
  <si>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</si>
  <si>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</si>
  <si>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</si>
  <si>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</si>
  <si>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</si>
  <si>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</si>
  <si>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</si>
  <si>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</si>
  <si>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</si>
  <si>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</si>
  <si>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</si>
  <si>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</si>
  <si>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</si>
  <si>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</si>
  <si>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</si>
  <si>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</si>
  <si>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</si>
  <si>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</si>
  <si>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</si>
  <si>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</si>
  <si>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</si>
  <si>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</si>
  <si>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</si>
  <si>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</si>
  <si>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</si>
  <si>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</si>
  <si>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</si>
  <si>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</si>
  <si>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</si>
  <si>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</si>
  <si>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</si>
  <si>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</si>
  <si>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</si>
  <si>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</si>
  <si>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</si>
  <si>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</si>
  <si>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</si>
  <si>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</si>
  <si>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</si>
  <si>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</si>
  <si>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</si>
  <si>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</si>
  <si>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</si>
  <si>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</si>
  <si>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</si>
  <si>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</si>
  <si>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</si>
  <si>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</si>
  <si>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</si>
  <si>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</si>
  <si>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</si>
  <si>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</si>
  <si>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</si>
  <si>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</si>
  <si>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</si>
  <si>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</si>
  <si>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</si>
  <si>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</si>
  <si>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</si>
  <si>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</si>
  <si>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</si>
  <si>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</si>
  <si>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</si>
  <si>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</si>
  <si>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</si>
  <si>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</si>
  <si>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</si>
  <si>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</si>
  <si>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</si>
  <si>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</si>
  <si>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</si>
  <si>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</si>
  <si>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</si>
  <si>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</si>
  <si>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</si>
  <si>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</si>
  <si>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</si>
  <si>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</si>
  <si>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</si>
  <si>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</si>
  <si>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</si>
  <si>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</si>
  <si>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</si>
  <si>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</si>
  <si>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</si>
  <si>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</si>
  <si>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</si>
  <si>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</si>
  <si>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</si>
  <si>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</si>
  <si>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</si>
  <si>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</si>
  <si>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</si>
  <si>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</si>
  <si>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</si>
  <si>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</si>
  <si>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</si>
  <si>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</si>
  <si>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</si>
  <si>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</si>
  <si>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</si>
  <si>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</si>
  <si>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</si>
  <si>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</si>
  <si>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</si>
  <si>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</si>
  <si>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</si>
  <si>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</si>
  <si>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</si>
  <si>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</si>
  <si>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</si>
  <si>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</si>
  <si>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</si>
  <si>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</si>
  <si>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</si>
  <si>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</si>
  <si>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</si>
  <si>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</si>
  <si>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</si>
  <si>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</si>
  <si>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</si>
  <si>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</si>
  <si>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</si>
  <si>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</si>
  <si>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</si>
  <si>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</si>
  <si>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</si>
  <si>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</si>
  <si>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</si>
  <si>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</si>
  <si>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</si>
  <si>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</si>
  <si>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</si>
  <si>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</si>
  <si>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</si>
  <si>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</si>
  <si>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</si>
  <si>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</si>
  <si>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</si>
  <si>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</si>
  <si>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</si>
  <si>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</si>
  <si>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</si>
  <si>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</si>
  <si>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</si>
  <si>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</si>
  <si>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</si>
  <si>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</si>
  <si>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</si>
  <si>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</si>
  <si>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</si>
  <si>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</si>
  <si>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</si>
  <si>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</si>
  <si>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</si>
  <si>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</si>
  <si>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</si>
  <si>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</si>
  <si>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</si>
  <si>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</si>
  <si>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</si>
  <si>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</si>
  <si>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</si>
  <si>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</si>
  <si>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</si>
  <si>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</si>
  <si>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</si>
  <si>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</si>
  <si>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</si>
  <si>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</si>
  <si>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</si>
  <si>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</si>
  <si>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</si>
  <si>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</si>
  <si>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</si>
  <si>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</si>
  <si>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</si>
  <si>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</si>
  <si>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</si>
  <si>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</si>
  <si>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</si>
  <si>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</si>
  <si>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</si>
  <si>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</si>
  <si>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</si>
  <si>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</si>
  <si>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</si>
  <si>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</si>
  <si>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</si>
  <si>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</si>
  <si>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</si>
  <si>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</si>
  <si>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</si>
  <si>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</si>
  <si>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</si>
  <si>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</si>
  <si>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</si>
  <si>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</si>
  <si>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</si>
  <si>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</si>
  <si>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</si>
  <si>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</si>
  <si>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</si>
  <si>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</si>
  <si>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</si>
  <si>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</si>
  <si>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</si>
  <si>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</si>
  <si>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</si>
  <si>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</si>
  <si>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</si>
  <si>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</si>
  <si>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</si>
  <si>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</si>
  <si>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</si>
  <si>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</si>
  <si>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</si>
  <si>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</si>
  <si>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</si>
  <si>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</si>
  <si>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</si>
  <si>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</si>
  <si>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</si>
  <si>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</si>
  <si>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</si>
  <si>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</si>
  <si>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</si>
  <si>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</si>
  <si>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</si>
  <si>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</si>
  <si>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</si>
  <si>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</si>
  <si>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</si>
  <si>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</si>
  <si>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</si>
  <si>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</si>
  <si>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</si>
  <si>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</si>
  <si>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</si>
  <si>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</si>
  <si>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</si>
  <si>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</si>
  <si>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</si>
  <si>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</si>
  <si>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</si>
  <si>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</si>
  <si>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</si>
  <si>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</si>
  <si>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</si>
  <si>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</si>
  <si>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</si>
  <si>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</si>
  <si>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</si>
  <si>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</si>
  <si>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</si>
  <si>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</si>
  <si>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</si>
  <si>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</si>
  <si>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</si>
  <si>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</si>
  <si>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</si>
  <si>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</si>
  <si>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</si>
  <si>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</si>
  <si>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</si>
  <si>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</si>
  <si>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</si>
  <si>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</si>
  <si>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</si>
  <si>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</si>
  <si>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</si>
  <si>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</si>
  <si>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</si>
  <si>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</si>
  <si>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</si>
  <si>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</si>
  <si>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</si>
  <si>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</si>
  <si>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</si>
  <si>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</si>
  <si>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</si>
  <si>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</si>
  <si>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</si>
  <si>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</si>
  <si>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</si>
  <si>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</si>
  <si>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</si>
  <si>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</si>
  <si>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</si>
  <si>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</si>
  <si>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</si>
  <si>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</si>
  <si>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</si>
  <si>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</si>
  <si>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</si>
  <si>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</si>
  <si>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</si>
  <si>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</si>
  <si>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</si>
  <si>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</si>
  <si>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</si>
  <si>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</si>
  <si>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</si>
  <si>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</si>
  <si>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</si>
  <si>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</si>
  <si>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</si>
  <si>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</si>
  <si>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</si>
  <si>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</si>
  <si>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</si>
  <si>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</si>
  <si>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</si>
  <si>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</si>
  <si>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</si>
  <si>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</si>
  <si>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</si>
  <si>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</si>
  <si>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</si>
  <si>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</si>
  <si>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</si>
  <si>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</si>
  <si>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</si>
  <si>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</si>
  <si>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</si>
  <si>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</si>
  <si>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</si>
  <si>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</si>
  <si>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</si>
  <si>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</si>
  <si>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</si>
  <si>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</si>
  <si>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</si>
  <si>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</si>
  <si>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</si>
  <si>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</si>
  <si>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</si>
  <si>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</si>
  <si>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</si>
  <si>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</si>
  <si>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</si>
  <si>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</si>
  <si>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</si>
  <si>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</si>
  <si>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</si>
  <si>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</si>
  <si>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</si>
  <si>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</si>
  <si>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</si>
  <si>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</si>
  <si>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</si>
  <si>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</si>
  <si>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</si>
  <si>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</si>
  <si>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</si>
  <si>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</si>
  <si>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</si>
  <si>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</si>
  <si>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</si>
  <si>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</si>
  <si>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</si>
  <si>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</si>
  <si>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</si>
  <si>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</si>
  <si>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</si>
  <si>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</si>
  <si>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</si>
  <si>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</si>
  <si>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</si>
  <si>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</si>
  <si>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</si>
  <si>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</si>
  <si>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</si>
  <si>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</si>
  <si>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</si>
  <si>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</si>
  <si>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</si>
  <si>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</si>
  <si>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</si>
  <si>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</si>
  <si>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</si>
  <si>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</si>
  <si>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</si>
  <si>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</si>
  <si>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</si>
  <si>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</si>
  <si>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</si>
  <si>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</si>
  <si>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</si>
  <si>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</si>
  <si>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</si>
  <si>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</si>
  <si>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</si>
  <si>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</si>
  <si>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</si>
  <si>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</si>
  <si>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</si>
  <si>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</si>
  <si>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</si>
  <si>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</si>
  <si>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</si>
  <si>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</si>
  <si>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</si>
  <si>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</si>
  <si>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</si>
  <si>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</si>
  <si>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</si>
  <si>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</si>
  <si>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</si>
  <si>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</si>
  <si>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</si>
  <si>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</si>
  <si>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</si>
  <si>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</si>
  <si>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</si>
  <si>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</si>
  <si>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</si>
  <si>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</si>
  <si>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</si>
  <si>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</si>
  <si>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</si>
  <si>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</si>
  <si>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</si>
  <si>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</si>
  <si>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</si>
  <si>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</si>
  <si>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</si>
  <si>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</si>
  <si>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</si>
  <si>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</si>
  <si>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</si>
  <si>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</si>
  <si>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</si>
  <si>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</si>
  <si>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</si>
  <si>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</si>
  <si>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</si>
  <si>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</si>
  <si>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</si>
  <si>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</si>
  <si>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</si>
  <si>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</si>
  <si>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</si>
  <si>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</si>
  <si>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</si>
  <si>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</si>
  <si>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</si>
  <si>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</si>
  <si>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</si>
  <si>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</si>
  <si>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</si>
  <si>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</si>
  <si>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</si>
  <si>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</si>
  <si>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</si>
  <si>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</si>
  <si>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</si>
  <si>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</si>
  <si>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</si>
  <si>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</si>
  <si>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</si>
  <si>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</si>
  <si>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</si>
  <si>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</si>
  <si>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</si>
  <si>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</si>
  <si>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</si>
  <si>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</si>
  <si>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</si>
  <si>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</si>
  <si>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</si>
  <si>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</si>
  <si>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</si>
  <si>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</si>
  <si>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</si>
  <si>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</si>
  <si>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</si>
  <si>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</si>
  <si>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</si>
  <si>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</si>
  <si>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</si>
  <si>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</si>
  <si>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</si>
  <si>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</si>
  <si>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</si>
  <si>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</si>
  <si>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</si>
  <si>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</si>
  <si>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</si>
  <si>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</si>
  <si>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</si>
  <si>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</si>
  <si>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</si>
  <si>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</si>
  <si>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</si>
  <si>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</si>
  <si>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</si>
  <si>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</si>
  <si>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</si>
  <si>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</si>
  <si>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</si>
  <si>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</si>
  <si>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</si>
  <si>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</si>
  <si>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</si>
  <si>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</si>
  <si>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</si>
  <si>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</si>
  <si>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</si>
  <si>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</si>
  <si>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</si>
  <si>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</si>
  <si>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</si>
  <si>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</si>
  <si>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</si>
  <si>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</si>
  <si>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</si>
  <si>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</si>
  <si>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</si>
  <si>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</si>
  <si>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</si>
  <si>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</si>
  <si>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</si>
  <si>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</si>
  <si>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</si>
  <si>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</si>
  <si>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</si>
  <si>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</si>
  <si>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</si>
  <si>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</si>
  <si>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</si>
  <si>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</si>
  <si>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</si>
  <si>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</si>
  <si>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</si>
  <si>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</si>
  <si>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</si>
  <si>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</si>
  <si>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</si>
  <si>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</si>
  <si>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</si>
  <si>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</si>
  <si>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</si>
  <si>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</si>
  <si>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</si>
  <si>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</si>
  <si>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</si>
  <si>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</si>
  <si>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</si>
  <si>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</si>
  <si>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</si>
  <si>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</si>
  <si>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</si>
  <si>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</si>
  <si>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</si>
  <si>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</si>
  <si>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</si>
  <si>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</si>
  <si>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</si>
  <si>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</si>
  <si>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</si>
  <si>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</si>
  <si>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</si>
  <si>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</si>
  <si>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</si>
  <si>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</si>
  <si>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</si>
  <si>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</si>
  <si>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</si>
  <si>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</si>
  <si>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</si>
  <si>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</si>
  <si>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</si>
  <si>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</si>
  <si>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</si>
  <si>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</si>
  <si>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</si>
  <si>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</si>
  <si>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</si>
  <si>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</si>
  <si>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</si>
  <si>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</si>
  <si>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</si>
  <si>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</si>
  <si>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</si>
  <si>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</si>
  <si>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</si>
  <si>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</si>
  <si>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</si>
  <si>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</si>
  <si>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</si>
  <si>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</si>
  <si>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</si>
  <si>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</si>
  <si>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</si>
  <si>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</si>
  <si>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</si>
  <si>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</si>
  <si>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</si>
  <si>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</si>
  <si>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</si>
  <si>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</si>
  <si>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</si>
  <si>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</si>
  <si>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</si>
  <si>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</si>
  <si>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</si>
  <si>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</si>
  <si>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</si>
  <si>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</si>
  <si>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</si>
  <si>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</si>
  <si>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</si>
  <si>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</si>
  <si>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</si>
  <si>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</si>
  <si>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</si>
  <si>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</si>
  <si>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</si>
  <si>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</si>
  <si>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</si>
  <si>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</si>
  <si>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</si>
  <si>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</si>
  <si>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</si>
  <si>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</si>
  <si>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</si>
  <si>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</si>
  <si>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</si>
  <si>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</si>
  <si>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</si>
  <si>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</si>
  <si>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</si>
  <si>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</si>
  <si>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</si>
  <si>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</si>
  <si>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</si>
  <si>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</si>
  <si>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</si>
  <si>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</si>
  <si>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</si>
  <si>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</si>
  <si>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</si>
  <si>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</si>
  <si>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</si>
  <si>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</si>
  <si>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</si>
  <si>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</si>
  <si>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</si>
  <si>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</si>
  <si>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</si>
  <si>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</si>
  <si>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</si>
  <si>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</si>
  <si>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</si>
  <si>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</si>
  <si>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</si>
  <si>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</si>
  <si>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</si>
  <si>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</si>
  <si>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</si>
  <si>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</si>
  <si>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</si>
  <si>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</si>
  <si>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</si>
  <si>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</si>
  <si>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</si>
  <si>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</si>
  <si>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</si>
  <si>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</si>
  <si>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</si>
  <si>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</si>
  <si>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</si>
  <si>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</si>
  <si>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</si>
  <si>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</si>
  <si>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</si>
  <si>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</si>
  <si>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</si>
  <si>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</si>
  <si>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</si>
  <si>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</si>
  <si>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</si>
  <si>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</si>
  <si>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</si>
  <si>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</si>
  <si>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</si>
  <si>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</si>
  <si>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</si>
  <si>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</si>
  <si>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</si>
  <si>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</si>
  <si>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</si>
  <si>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</si>
  <si>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</si>
  <si>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</si>
  <si>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</si>
  <si>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</si>
  <si>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</si>
  <si>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</si>
  <si>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</si>
  <si>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</si>
  <si>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</si>
  <si>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</si>
  <si>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</si>
  <si>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</si>
  <si>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</si>
  <si>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</si>
  <si>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</si>
  <si>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</si>
  <si>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</si>
  <si>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</si>
  <si>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</si>
  <si>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</si>
  <si>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</si>
  <si>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</si>
  <si>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</si>
  <si>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</si>
  <si>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</si>
  <si>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</si>
  <si>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</si>
  <si>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</si>
  <si>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</si>
  <si>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</si>
  <si>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</si>
  <si>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</si>
  <si>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</si>
  <si>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</si>
  <si>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</si>
  <si>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</si>
  <si>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</si>
  <si>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</si>
  <si>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</si>
  <si>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</si>
  <si>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</si>
  <si>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</si>
  <si>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</si>
  <si>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</si>
  <si>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</si>
  <si>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</si>
  <si>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</si>
  <si>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</si>
  <si>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</si>
  <si>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</si>
  <si>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</si>
  <si>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</si>
  <si>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</si>
  <si>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</si>
  <si>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</si>
  <si>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</si>
  <si>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</si>
  <si>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</si>
  <si>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</si>
  <si>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</si>
  <si>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</si>
  <si>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</si>
  <si>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</si>
  <si>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</si>
  <si>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</si>
  <si>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</si>
  <si>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</si>
  <si>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</si>
  <si>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</si>
  <si>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</si>
  <si>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</si>
  <si>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</si>
  <si>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</si>
  <si>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</si>
  <si>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</si>
  <si>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</si>
  <si>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</si>
  <si>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</si>
  <si>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</si>
  <si>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</si>
  <si>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</si>
  <si>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</si>
  <si>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</si>
  <si>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</si>
  <si>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</si>
  <si>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</si>
  <si>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</si>
  <si>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</si>
  <si>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</si>
  <si>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</si>
  <si>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</si>
  <si>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</si>
  <si>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</si>
  <si>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</si>
  <si>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</si>
  <si>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</si>
  <si>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</si>
  <si>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</si>
  <si>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</si>
  <si>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</si>
  <si>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</si>
  <si>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</si>
  <si>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</si>
  <si>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</si>
  <si>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</si>
  <si>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</si>
  <si>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</si>
  <si>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</si>
  <si>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</si>
  <si>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</si>
  <si>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</si>
  <si>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</si>
  <si>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</si>
  <si>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</si>
  <si>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</si>
  <si>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</si>
  <si>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</si>
  <si>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</si>
  <si>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</si>
  <si>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</si>
  <si>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</si>
  <si>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</si>
  <si>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</si>
  <si>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</si>
  <si>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</si>
  <si>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</si>
  <si>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</si>
  <si>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</si>
  <si>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</si>
  <si>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</si>
  <si>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</si>
  <si>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</si>
  <si>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</si>
  <si>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</si>
  <si>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</si>
  <si>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</si>
  <si>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</si>
  <si>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</si>
  <si>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</si>
  <si>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</si>
  <si>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</si>
  <si>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</si>
  <si>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</si>
  <si>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</si>
  <si>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</si>
  <si>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</si>
  <si>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</si>
  <si>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</si>
  <si>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</si>
  <si>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</si>
  <si>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</si>
  <si>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</si>
  <si>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</si>
  <si>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</si>
  <si>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</si>
  <si>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</si>
  <si>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</si>
  <si>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</si>
  <si>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</si>
  <si>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</si>
  <si>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</si>
  <si>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</si>
  <si>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</si>
  <si>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</si>
  <si>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</si>
  <si>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</si>
  <si>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</si>
  <si>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</si>
  <si>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</si>
  <si>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</si>
  <si>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</si>
  <si>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</si>
  <si>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</si>
  <si>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</si>
  <si>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</si>
  <si>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</si>
  <si>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</si>
  <si>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</si>
  <si>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</si>
  <si>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</si>
  <si>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</si>
  <si>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</si>
  <si>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</si>
  <si>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</si>
  <si>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</si>
  <si>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</si>
  <si>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</si>
  <si>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</si>
  <si>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</si>
  <si>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</si>
  <si>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</si>
  <si>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</si>
  <si>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</si>
  <si>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</si>
  <si>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</si>
  <si>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</si>
  <si>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</si>
  <si>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</si>
  <si>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</si>
  <si>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</si>
  <si>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</si>
  <si>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</si>
  <si>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</si>
  <si>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</si>
  <si>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</si>
  <si>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</si>
  <si>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</si>
  <si>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</si>
  <si>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</si>
  <si>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</si>
  <si>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</si>
  <si>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</si>
  <si>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</si>
  <si>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</si>
  <si>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</si>
  <si>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</si>
  <si>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</si>
  <si>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</si>
  <si>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</si>
  <si>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</si>
  <si>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</si>
  <si>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</si>
  <si>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</si>
  <si>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</si>
  <si>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</si>
  <si>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</si>
  <si>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</si>
  <si>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</si>
  <si>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</si>
  <si>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</si>
  <si>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</si>
  <si>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</si>
  <si>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</si>
  <si>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</si>
  <si>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</si>
  <si>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</si>
  <si>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</si>
  <si>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</si>
  <si>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</si>
  <si>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</si>
  <si>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</si>
  <si>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</si>
  <si>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</si>
  <si>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</si>
  <si>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</si>
  <si>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</si>
  <si>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</si>
  <si>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</si>
  <si>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</si>
  <si>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</si>
  <si>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</si>
  <si>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</si>
  <si>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</si>
  <si>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</si>
  <si>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</si>
  <si>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</si>
  <si>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</si>
  <si>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</si>
  <si>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</si>
  <si>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</si>
  <si>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</si>
  <si>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</si>
  <si>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</si>
  <si>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</si>
  <si>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</si>
  <si>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</si>
  <si>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</si>
  <si>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</si>
  <si>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</si>
  <si>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</si>
  <si>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</si>
  <si>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</si>
  <si>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</si>
  <si>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</si>
  <si>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</si>
  <si>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</si>
  <si>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</si>
  <si>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</si>
  <si>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</si>
  <si>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</si>
  <si>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</si>
  <si>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</si>
  <si>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</si>
  <si>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</si>
  <si>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</si>
  <si>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</si>
  <si>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</si>
  <si>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</si>
  <si>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</si>
  <si>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</si>
  <si>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</si>
  <si>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</si>
  <si>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</si>
  <si>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</si>
  <si>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</si>
  <si>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</si>
  <si>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</si>
  <si>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</si>
  <si>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</si>
  <si>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</si>
  <si>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</si>
  <si>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</si>
  <si>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</si>
  <si>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</si>
  <si>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</si>
  <si>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</si>
  <si>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</si>
  <si>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</si>
  <si>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</si>
  <si>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</si>
  <si>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</si>
  <si>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</si>
  <si>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</si>
  <si>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</si>
  <si>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</si>
  <si>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</si>
  <si>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</si>
  <si>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</si>
  <si>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</si>
  <si>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</si>
  <si>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</si>
  <si>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</si>
  <si>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</si>
  <si>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</si>
  <si>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</si>
  <si>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</si>
  <si>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</si>
  <si>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</si>
  <si>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</si>
  <si>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</si>
  <si>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</si>
  <si>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</si>
  <si>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</si>
  <si>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</si>
  <si>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</si>
  <si>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</si>
  <si>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</si>
  <si>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</si>
  <si>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</si>
  <si>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</si>
  <si>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</si>
  <si>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</si>
  <si>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</si>
  <si>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</si>
  <si>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</si>
  <si>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</si>
  <si>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</si>
  <si>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</si>
  <si>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</si>
  <si>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</si>
  <si>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</si>
  <si>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</si>
  <si>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</si>
  <si>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</si>
  <si>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</si>
  <si>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</si>
  <si>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</si>
  <si>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</si>
  <si>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</si>
  <si>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</si>
  <si>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</si>
  <si>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</si>
  <si>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</si>
  <si>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</si>
  <si>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</si>
  <si>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</si>
  <si>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</si>
  <si>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</si>
  <si>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</si>
  <si>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</si>
  <si>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</si>
  <si>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</si>
  <si>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</si>
  <si>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</si>
  <si>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</si>
  <si>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</si>
  <si>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</si>
  <si>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</si>
  <si>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</si>
  <si>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</si>
  <si>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</si>
  <si>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</si>
  <si>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</si>
  <si>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</si>
  <si>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</si>
  <si>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</si>
  <si>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</si>
  <si>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</si>
  <si>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</si>
  <si>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</si>
  <si>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</si>
  <si>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</si>
  <si>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</si>
  <si>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</si>
  <si>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</si>
  <si>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</si>
  <si>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</si>
  <si>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</si>
  <si>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</si>
  <si>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</si>
  <si>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</si>
  <si>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</si>
  <si>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</si>
  <si>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</si>
  <si>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</si>
  <si>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</si>
  <si>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</si>
  <si>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</si>
  <si>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</si>
  <si>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</si>
  <si>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</si>
  <si>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</si>
  <si>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</si>
  <si>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</si>
  <si>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</si>
  <si>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</si>
  <si>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</si>
  <si>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</si>
  <si>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</si>
  <si>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</si>
  <si>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</si>
  <si>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</si>
  <si>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</si>
  <si>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</si>
  <si>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</si>
  <si>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</si>
  <si>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</si>
  <si>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</si>
  <si>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</si>
  <si>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</si>
  <si>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</si>
  <si>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</si>
  <si>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</si>
  <si>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</si>
  <si>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</si>
  <si>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</si>
  <si>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</si>
  <si>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</si>
  <si>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</si>
  <si>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</si>
  <si>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</si>
  <si>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</si>
  <si>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</si>
  <si>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</si>
  <si>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</si>
  <si>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</si>
  <si>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</si>
  <si>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</si>
  <si>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</si>
  <si>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</si>
  <si>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</si>
  <si>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</si>
  <si>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</si>
  <si>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</si>
  <si>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</si>
  <si>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</si>
  <si>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</si>
  <si>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</si>
  <si>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</si>
  <si>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</si>
  <si>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</si>
  <si>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</si>
  <si>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</si>
  <si>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</si>
  <si>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</si>
  <si>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</si>
  <si>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</si>
  <si>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</si>
  <si>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</si>
  <si>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</si>
  <si>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</si>
  <si>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</si>
  <si>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</si>
  <si>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</si>
  <si>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</si>
  <si>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</si>
  <si>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</si>
  <si>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</si>
  <si>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</si>
  <si>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</si>
  <si>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</si>
  <si>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</si>
  <si>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</si>
  <si>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</si>
  <si>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</si>
  <si>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</si>
  <si>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</si>
  <si>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</si>
  <si>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</si>
  <si>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</si>
  <si>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</si>
  <si>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</si>
  <si>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</si>
  <si>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</si>
  <si>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</si>
  <si>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</si>
  <si>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</si>
  <si>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</si>
  <si>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</si>
  <si>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</si>
  <si>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</si>
  <si>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</si>
  <si>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</si>
  <si>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</si>
  <si>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</si>
  <si>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</si>
  <si>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</si>
  <si>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</si>
  <si>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</si>
  <si>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</si>
  <si>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</si>
  <si>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</si>
  <si>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</si>
  <si>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</si>
  <si>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</si>
  <si>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</si>
  <si>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</si>
  <si>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</si>
  <si>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</si>
  <si>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</si>
  <si>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</si>
  <si>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</si>
  <si>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</si>
  <si>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</si>
  <si>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</si>
  <si>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</si>
  <si>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</si>
  <si>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</si>
  <si>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</si>
  <si>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</si>
  <si>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</si>
  <si>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</si>
  <si>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</si>
  <si>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</si>
  <si>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</si>
  <si>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</si>
  <si>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</si>
  <si>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</si>
  <si>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</si>
  <si>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</si>
  <si>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</si>
  <si>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</si>
  <si>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</si>
  <si>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</si>
  <si>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</si>
  <si>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</si>
  <si>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</si>
  <si>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</si>
  <si>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</si>
  <si>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</si>
  <si>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</si>
  <si>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</si>
  <si>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</si>
  <si>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</si>
  <si>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</si>
  <si>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</si>
  <si>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</si>
  <si>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</si>
  <si>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</si>
  <si>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</si>
  <si>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</si>
  <si>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</si>
  <si>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</si>
  <si>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</si>
  <si>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</si>
  <si>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</si>
  <si>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</si>
  <si>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</si>
  <si>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</si>
  <si>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</si>
  <si>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</si>
  <si>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</si>
  <si>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</si>
  <si>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</si>
  <si>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</si>
  <si>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</si>
  <si>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</si>
  <si>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</si>
  <si>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</si>
  <si>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</si>
  <si>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</si>
  <si>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</si>
  <si>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</si>
  <si>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</si>
  <si>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</si>
  <si>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</si>
  <si>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</si>
  <si>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</si>
  <si>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</si>
  <si>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</si>
  <si>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</si>
  <si>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</si>
  <si>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</si>
  <si>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</si>
  <si>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</si>
  <si>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</si>
  <si>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</si>
  <si>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</si>
  <si>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</si>
  <si>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</si>
  <si>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</si>
  <si>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</si>
  <si>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</si>
  <si>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</si>
  <si>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</si>
  <si>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</si>
  <si>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</si>
  <si>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</si>
  <si>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</si>
  <si>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</si>
  <si>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</si>
  <si>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</si>
  <si>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</si>
  <si>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</si>
  <si>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</si>
  <si>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</si>
  <si>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2021-19-19001962020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</si>
</sst>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44193.638645254628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8" t="str">
        <f>HYPERLINK("#Integrante_1!A109","CAPACIDAD RESIDUAL")</f>
        <v>CAPACIDAD RESIDUAL</v>
      </c>
      <c r="F8" s="269"/>
      <c r="G8" s="27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8" t="str">
        <f>HYPERLINK("#Integrante_1!A162","TALENTO HUMANO")</f>
        <v>TALENTO HUMANO</v>
      </c>
      <c r="F9" s="269"/>
      <c r="G9" s="27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8" t="str">
        <f>HYPERLINK("#Integrante_1!F162","INFRAESTRUCTURA")</f>
        <v>INFRAESTRUCTURA</v>
      </c>
      <c r="F10" s="269"/>
      <c r="G10" s="27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421</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71"/>
      <c r="I20" s="149" t="s">
        <v>421</v>
      </c>
      <c r="J20" s="150" t="s">
        <v>445</v>
      </c>
      <c r="K20" s="151">
        <v>411212630</v>
      </c>
      <c r="L20" s="152"/>
      <c r="M20" s="152">
        <v>44561</v>
      </c>
      <c r="N20" s="135">
        <f>+(M20-L20)/30</f>
        <v>1485.3666666666666</v>
      </c>
      <c r="O20" s="138"/>
      <c r="U20" s="134"/>
      <c r="V20" s="106">
        <f ca="1">NOW()</f>
        <v>44193.638645254628</v>
      </c>
      <c r="W20" s="106">
        <f ca="1">NOW()</f>
        <v>44193.638645254628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ASOCIACIÓN DE MUJERES ETNICAS COLOMBIANAS</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2769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54" t="s">
        <v>2674</v>
      </c>
      <c r="J179" s="255"/>
      <c r="K179" s="255"/>
      <c r="L179" s="256"/>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12336378.9</v>
      </c>
      <c r="F185" s="93"/>
      <c r="G185" s="94"/>
      <c r="H185" s="89"/>
      <c r="I185" s="91" t="s">
        <v>2632</v>
      </c>
      <c r="J185" s="184">
        <f>M179</f>
        <v>0.02</v>
      </c>
      <c r="K185" s="250" t="s">
        <v>2633</v>
      </c>
      <c r="L185" s="250"/>
      <c r="M185" s="95">
        <f>+J185*K20</f>
        <v>8224252.6000000006</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H25" zoomScale="70" zoomScaleNormal="70" zoomScaleSheetLayoutView="40" zoomScalePageLayoutView="40" workbookViewId="0">
      <selection activeCell="I40" sqref="I4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44193.638645254628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8" t="str">
        <f>HYPERLINK("#Integrante_2!A109","CAPACIDAD RESIDUAL")</f>
        <v>CAPACIDAD RESIDUAL</v>
      </c>
      <c r="F8" s="269"/>
      <c r="G8" s="27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8" t="str">
        <f>HYPERLINK("#Integrante_2!A162","TALENTO HUMANO")</f>
        <v>TALENTO HUMANO</v>
      </c>
      <c r="F9" s="269"/>
      <c r="G9" s="27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8" t="str">
        <f>HYPERLINK("#Integrante_2!F162","INFRAESTRUCTURA")</f>
        <v>INFRAESTRUCTURA</v>
      </c>
      <c r="F10" s="269"/>
      <c r="G10" s="27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71"/>
      <c r="I20" s="149" t="s">
        <v>421</v>
      </c>
      <c r="J20" s="150" t="s">
        <v>445</v>
      </c>
      <c r="K20" s="151">
        <v>411212630</v>
      </c>
      <c r="L20" s="152"/>
      <c r="M20" s="152">
        <v>44561</v>
      </c>
      <c r="N20" s="135">
        <f>+(M20-L20)/30</f>
        <v>1485.3666666666666</v>
      </c>
      <c r="O20" s="138"/>
      <c r="U20" s="134"/>
      <c r="V20" s="106">
        <f ca="1">NOW()</f>
        <v>44193.638645254628</v>
      </c>
      <c r="W20" s="106">
        <f ca="1">NOW()</f>
        <v>44193.638645254628</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FUNDACION RENACER</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2769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t="s">
        <v>2622</v>
      </c>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46" t="s">
        <v>2674</v>
      </c>
      <c r="J179" s="247"/>
      <c r="K179" s="247"/>
      <c r="L179" s="248"/>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12336378.9</v>
      </c>
      <c r="F185" s="93"/>
      <c r="G185" s="94"/>
      <c r="H185" s="89"/>
      <c r="I185" s="91" t="s">
        <v>2632</v>
      </c>
      <c r="J185" s="184">
        <f>M179</f>
        <v>0.03</v>
      </c>
      <c r="K185" s="250" t="s">
        <v>2633</v>
      </c>
      <c r="L185" s="250"/>
      <c r="M185" s="95">
        <f>+J185*K20</f>
        <v>12336378.9</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44193.638645254628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8" t="str">
        <f>HYPERLINK("#Integrante_3!A109","CAPACIDAD RESIDUAL")</f>
        <v>CAPACIDAD RESIDUAL</v>
      </c>
      <c r="F8" s="269"/>
      <c r="G8" s="27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8" t="str">
        <f>HYPERLINK("#Integrante_3!A162","TALENTO HUMANO")</f>
        <v>TALENTO HUMANO</v>
      </c>
      <c r="F9" s="269"/>
      <c r="G9" s="27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8" t="str">
        <f>HYPERLINK("#Integrante_3!F162","INFRAESTRUCTURA")</f>
        <v>INFRAESTRUCTURA</v>
      </c>
      <c r="F10" s="269"/>
      <c r="G10" s="27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44193.638645254628</v>
      </c>
      <c r="W20" s="106">
        <f ca="1">NOW()</f>
        <v>44193.638645254628</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5"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4"/>
      <c r="S175" s="19"/>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64" t="s">
        <v>2623</v>
      </c>
      <c r="S176" s="19"/>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2674</v>
      </c>
      <c r="J177" s="247"/>
      <c r="K177" s="247"/>
      <c r="L177" s="248"/>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44193.638645254628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8" t="str">
        <f>HYPERLINK("#Integrante_4!A109","CAPACIDAD RESIDUAL")</f>
        <v>CAPACIDAD RESIDUAL</v>
      </c>
      <c r="F8" s="269"/>
      <c r="G8" s="27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8" t="str">
        <f>HYPERLINK("#Integrante_4!A162","TALENTO HUMANO")</f>
        <v>TALENTO HUMANO</v>
      </c>
      <c r="F9" s="269"/>
      <c r="G9" s="27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8" t="str">
        <f>HYPERLINK("#Integrante_4!F162","INFRAESTRUCTURA")</f>
        <v>INFRAESTRUCTURA</v>
      </c>
      <c r="F10" s="269"/>
      <c r="G10" s="27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44193.638645254628</v>
      </c>
      <c r="W20" s="106">
        <f ca="1">NOW()</f>
        <v>44193.638645254628</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4"/>
      <c r="S177" s="19"/>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64" t="s">
        <v>2623</v>
      </c>
      <c r="S178" s="19"/>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2674</v>
      </c>
      <c r="J179" s="247"/>
      <c r="K179" s="247"/>
      <c r="L179" s="248"/>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44193.638645254628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8" t="str">
        <f>HYPERLINK("#Integrante_5!A109","CAPACIDAD RESIDUAL")</f>
        <v>CAPACIDAD RESIDUAL</v>
      </c>
      <c r="F8" s="269"/>
      <c r="G8" s="27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8" t="str">
        <f>HYPERLINK("#Integrante_5!A162","TALENTO HUMANO")</f>
        <v>TALENTO HUMANO</v>
      </c>
      <c r="F9" s="269"/>
      <c r="G9" s="27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8" t="str">
        <f>HYPERLINK("#Integrante_5!F162","INFRAESTRUCTURA")</f>
        <v>INFRAESTRUCTURA</v>
      </c>
      <c r="F10" s="269"/>
      <c r="G10" s="27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44193.638645254628</v>
      </c>
      <c r="W20" s="106">
        <f ca="1">NOW()</f>
        <v>44193.638645254628</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5"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4"/>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9"/>
      <c r="S176" s="164" t="s">
        <v>2623</v>
      </c>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2672</v>
      </c>
      <c r="J177" s="247"/>
      <c r="K177" s="247"/>
      <c r="L177" s="248"/>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44193.638645254628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8" t="str">
        <f>HYPERLINK("#Integrante_6!A109","CAPACIDAD RESIDUAL")</f>
        <v>CAPACIDAD RESIDUAL</v>
      </c>
      <c r="F8" s="269"/>
      <c r="G8" s="27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8" t="str">
        <f>HYPERLINK("#Integrante_6!A162","TALENTO HUMANO")</f>
        <v>TALENTO HUMANO</v>
      </c>
      <c r="F9" s="269"/>
      <c r="G9" s="27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8" t="str">
        <f>HYPERLINK("#Integrante_6!F162","INFRAESTRUCTURA")</f>
        <v>INFRAESTRUCTURA</v>
      </c>
      <c r="F10" s="269"/>
      <c r="G10" s="27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44193.638645254628</v>
      </c>
      <c r="W20" s="106">
        <f ca="1">NOW()</f>
        <v>44193.638645254628</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2672</v>
      </c>
      <c r="J179" s="247"/>
      <c r="K179" s="247"/>
      <c r="L179" s="248"/>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2020-12-28T20:16:22Z</cp:lastPrinted>
  <dcterms:created xsi:type="dcterms:W3CDTF">2020-10-14T21:57:42Z</dcterms:created>
  <dcterms:modified xsi:type="dcterms:W3CDTF">2020-12-28T20:19:48Z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