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<sst xmlns="http://schemas.openxmlformats.org/spreadsheetml/2006/main" count="3091" uniqueCount="2695">
  <si>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</si>
  <si>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</si>
  <si>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</si>
  <si>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</si>
  <si>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</si>
  <si>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</si>
  <si>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</si>
  <si>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</si>
  <si>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</si>
  <si>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</si>
  <si>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</si>
  <si>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</si>
  <si>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</si>
  <si>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</si>
  <si>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</si>
  <si>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</si>
  <si>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</si>
  <si>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</si>
  <si>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</si>
  <si>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</si>
  <si>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</si>
  <si>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</si>
  <si>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</si>
  <si>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</si>
  <si>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</si>
  <si>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</si>
  <si>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</si>
  <si>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</si>
  <si>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</si>
  <si>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</si>
  <si>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</si>
  <si>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</si>
  <si>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</si>
  <si>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</si>
  <si>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</si>
  <si>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</si>
  <si>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</si>
  <si>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</si>
  <si>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</si>
  <si>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</si>
  <si>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</si>
  <si>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</si>
  <si>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</si>
  <si>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</si>
  <si>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</si>
  <si>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</si>
  <si>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</si>
  <si>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</si>
  <si>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</si>
  <si>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</si>
  <si>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</si>
  <si>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</si>
  <si>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</si>
  <si>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</si>
  <si>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</si>
  <si>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</si>
  <si>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</si>
  <si>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</si>
  <si>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</si>
  <si>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</si>
  <si>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</si>
  <si>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</si>
  <si>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</si>
  <si>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</si>
  <si>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</si>
  <si>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</si>
  <si>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</si>
  <si>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</si>
  <si>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</si>
  <si>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</si>
  <si>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</si>
  <si>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</si>
  <si>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</si>
  <si>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</si>
  <si>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</si>
  <si>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</si>
  <si>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</si>
  <si>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</si>
  <si>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</si>
  <si>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</si>
  <si>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</si>
  <si>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</si>
  <si>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</si>
  <si>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</si>
  <si>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</si>
  <si>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</si>
  <si>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</si>
  <si>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</si>
  <si>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</si>
  <si>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</si>
  <si>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</si>
  <si>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</si>
  <si>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</si>
  <si>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</si>
  <si>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</si>
  <si>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</si>
  <si>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</si>
  <si>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</si>
  <si>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</si>
  <si>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</si>
  <si>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</si>
  <si>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</si>
  <si>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</si>
  <si>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</si>
  <si>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</si>
  <si>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</si>
  <si>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</si>
  <si>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</si>
  <si>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</si>
  <si>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</si>
  <si>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</si>
  <si>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</si>
  <si>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</si>
  <si>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</si>
  <si>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</si>
  <si>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</si>
  <si>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</si>
  <si>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</si>
  <si>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</si>
  <si>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</si>
  <si>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</si>
  <si>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</si>
  <si>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</si>
  <si>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</si>
  <si>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</si>
  <si>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</si>
  <si>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</si>
  <si>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</si>
  <si>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</si>
  <si>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</si>
  <si>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</si>
  <si>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</si>
  <si>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</si>
  <si>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</si>
  <si>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</si>
  <si>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</si>
  <si>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</si>
  <si>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</si>
  <si>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</si>
  <si>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</si>
  <si>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</si>
  <si>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</si>
  <si>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</si>
  <si>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</si>
  <si>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</si>
  <si>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</si>
  <si>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</si>
  <si>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</si>
  <si>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</si>
  <si>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</si>
  <si>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</si>
  <si>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</si>
  <si>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</si>
  <si>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</si>
  <si>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</si>
  <si>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</si>
  <si>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</si>
  <si>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</si>
  <si>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</si>
  <si>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</si>
  <si>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</si>
  <si>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</si>
  <si>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</si>
  <si>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</si>
  <si>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</si>
  <si>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</si>
  <si>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</si>
  <si>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</si>
  <si>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</si>
  <si>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</si>
  <si>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</si>
  <si>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</si>
  <si>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</si>
  <si>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</si>
  <si>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</si>
  <si>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</si>
  <si>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</si>
  <si>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</si>
  <si>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</si>
  <si>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</si>
  <si>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</si>
  <si>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</si>
  <si>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</si>
  <si>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</si>
  <si>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</si>
  <si>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</si>
  <si>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</si>
  <si>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</si>
  <si>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</si>
  <si>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</si>
  <si>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</si>
  <si>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</si>
  <si>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</si>
  <si>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</si>
  <si>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</si>
  <si>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</si>
  <si>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</si>
  <si>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</si>
  <si>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</si>
  <si>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</si>
  <si>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</si>
  <si>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</si>
  <si>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</si>
  <si>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</si>
  <si>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</si>
  <si>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</si>
  <si>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</si>
  <si>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</si>
  <si>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</si>
  <si>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</si>
  <si>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</si>
  <si>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</si>
  <si>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</si>
  <si>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</si>
  <si>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</si>
  <si>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</si>
  <si>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</si>
  <si>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</si>
  <si>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</si>
  <si>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</si>
  <si>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</si>
  <si>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</si>
  <si>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</si>
  <si>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</si>
  <si>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</si>
  <si>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</si>
  <si>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</si>
  <si>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</si>
  <si>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</si>
  <si>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</si>
  <si>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</si>
  <si>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</si>
  <si>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</si>
  <si>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</si>
  <si>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</si>
  <si>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</si>
  <si>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</si>
  <si>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</si>
  <si>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</si>
  <si>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</si>
  <si>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</si>
  <si>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</si>
  <si>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</si>
  <si>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</si>
  <si>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</si>
  <si>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</si>
  <si>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</si>
  <si>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</si>
  <si>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</si>
  <si>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</si>
  <si>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</si>
  <si>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</si>
  <si>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</si>
  <si>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</si>
  <si>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</si>
  <si>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</si>
  <si>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</si>
  <si>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</si>
  <si>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</si>
  <si>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</si>
  <si>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</si>
  <si>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</si>
  <si>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</si>
  <si>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</si>
  <si>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</si>
  <si>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</si>
  <si>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</si>
  <si>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</si>
  <si>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</si>
  <si>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</si>
  <si>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</si>
  <si>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</si>
  <si>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</si>
  <si>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</si>
  <si>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</si>
  <si>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</si>
  <si>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</si>
  <si>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</si>
  <si>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</si>
  <si>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</si>
  <si>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</si>
  <si>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</si>
  <si>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</si>
  <si>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</si>
  <si>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</si>
  <si>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</si>
  <si>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</si>
  <si>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</si>
  <si>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</si>
  <si>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</si>
  <si>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</si>
  <si>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</si>
  <si>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</si>
  <si>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</si>
  <si>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</si>
  <si>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</si>
  <si>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</si>
  <si>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</si>
  <si>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</si>
  <si>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</si>
  <si>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</si>
  <si>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</si>
  <si>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</si>
  <si>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</si>
  <si>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</si>
  <si>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</si>
  <si>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</si>
  <si>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</si>
  <si>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</si>
  <si>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</si>
  <si>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</si>
  <si>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</si>
  <si>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</si>
  <si>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</si>
  <si>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</si>
  <si>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</si>
  <si>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</si>
  <si>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</si>
  <si>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</si>
  <si>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</si>
  <si>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</si>
  <si>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</si>
  <si>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</si>
  <si>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</si>
  <si>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</si>
  <si>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</si>
  <si>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</si>
  <si>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</si>
  <si>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</si>
  <si>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</si>
  <si>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</si>
  <si>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</si>
  <si>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</si>
  <si>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</si>
  <si>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</si>
  <si>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</si>
  <si>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</si>
  <si>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</si>
  <si>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</si>
  <si>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</si>
  <si>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</si>
  <si>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</si>
  <si>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</si>
  <si>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</si>
  <si>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</si>
  <si>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</si>
  <si>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</si>
  <si>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</si>
  <si>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</si>
  <si>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</si>
  <si>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</si>
  <si>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</si>
  <si>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</si>
  <si>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</si>
  <si>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</si>
  <si>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</si>
  <si>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</si>
  <si>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</si>
  <si>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</si>
  <si>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</si>
  <si>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</si>
  <si>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</si>
  <si>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</si>
  <si>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</si>
  <si>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</si>
  <si>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</si>
  <si>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</si>
  <si>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</si>
  <si>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</si>
  <si>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</si>
  <si>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</si>
  <si>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</si>
  <si>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</si>
  <si>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</si>
  <si>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</si>
  <si>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</si>
  <si>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</si>
  <si>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</si>
  <si>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</si>
  <si>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</si>
  <si>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</si>
  <si>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</si>
  <si>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</si>
  <si>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</si>
  <si>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</si>
  <si>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</si>
  <si>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</si>
  <si>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</si>
  <si>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</si>
  <si>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</si>
  <si>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</si>
  <si>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</si>
  <si>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</si>
  <si>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</si>
  <si>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</si>
  <si>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</si>
  <si>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</si>
  <si>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</si>
  <si>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</si>
  <si>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</si>
  <si>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</si>
  <si>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</si>
  <si>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</si>
  <si>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</si>
  <si>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</si>
  <si>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</si>
  <si>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</si>
  <si>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</si>
  <si>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</si>
  <si>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</si>
  <si>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</si>
  <si>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</si>
  <si>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</si>
  <si>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</si>
  <si>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</si>
  <si>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</si>
  <si>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</si>
  <si>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</si>
  <si>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</si>
  <si>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</si>
  <si>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</si>
  <si>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</si>
  <si>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</si>
  <si>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</si>
  <si>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</si>
  <si>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</si>
  <si>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</si>
  <si>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</si>
  <si>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</si>
  <si>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</si>
  <si>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</si>
  <si>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</si>
  <si>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</si>
  <si>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</si>
  <si>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</si>
  <si>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</si>
  <si>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</si>
  <si>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</si>
  <si>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</si>
  <si>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</si>
  <si>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</si>
  <si>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</si>
  <si>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</si>
  <si>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</si>
  <si>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</si>
  <si>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</si>
  <si>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</si>
  <si>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</si>
  <si>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</si>
  <si>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</si>
  <si>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</si>
  <si>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</si>
  <si>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</si>
  <si>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</si>
  <si>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</si>
  <si>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</si>
  <si>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</si>
  <si>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</si>
  <si>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</si>
  <si>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</si>
  <si>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</si>
  <si>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</si>
  <si>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</si>
  <si>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</si>
  <si>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</si>
  <si>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</si>
  <si>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</si>
  <si>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</si>
  <si>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</si>
  <si>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</si>
  <si>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</si>
  <si>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</si>
  <si>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</si>
  <si>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</si>
  <si>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</si>
  <si>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</si>
  <si>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</si>
  <si>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</si>
  <si>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</si>
  <si>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</si>
  <si>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</si>
  <si>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</si>
  <si>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</si>
  <si>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</si>
  <si>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</si>
  <si>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</si>
  <si>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</si>
  <si>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</si>
  <si>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</si>
  <si>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</si>
  <si>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</si>
  <si>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</si>
  <si>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</si>
  <si>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</si>
  <si>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</si>
  <si>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</si>
  <si>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</si>
  <si>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</si>
  <si>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</si>
  <si>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</si>
  <si>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</si>
  <si>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</si>
  <si>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</si>
  <si>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</si>
  <si>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</si>
  <si>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</si>
  <si>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</si>
  <si>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</si>
  <si>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</si>
  <si>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</si>
  <si>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</si>
  <si>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</si>
  <si>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</si>
  <si>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</si>
  <si>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</si>
  <si>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</si>
  <si>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</si>
  <si>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</si>
  <si>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</si>
  <si>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</si>
  <si>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</si>
  <si>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</si>
  <si>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</si>
  <si>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</si>
  <si>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</si>
  <si>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</si>
  <si>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</si>
  <si>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</si>
  <si>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</si>
  <si>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</si>
  <si>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</si>
  <si>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</si>
  <si>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</si>
  <si>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</si>
  <si>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</si>
  <si>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</si>
  <si>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</si>
  <si>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</si>
  <si>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</si>
  <si>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</si>
  <si>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</si>
  <si>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</si>
  <si>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</si>
  <si>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</si>
  <si>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</si>
  <si>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</si>
  <si>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</si>
  <si>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</si>
  <si>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</si>
  <si>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</si>
  <si>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</si>
  <si>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</si>
  <si>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</si>
  <si>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</si>
  <si>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</si>
  <si>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</si>
  <si>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</si>
  <si>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</si>
  <si>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</si>
  <si>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</si>
  <si>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</si>
  <si>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</si>
  <si>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</si>
  <si>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</si>
  <si>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</si>
  <si>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</si>
  <si>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</si>
  <si>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</si>
  <si>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</si>
  <si>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</si>
  <si>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</si>
  <si>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</si>
  <si>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</si>
  <si>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</si>
  <si>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</si>
  <si>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</si>
  <si>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</si>
  <si>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</si>
  <si>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</si>
  <si>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</si>
  <si>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</si>
  <si>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</si>
  <si>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</si>
  <si>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</si>
  <si>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</si>
  <si>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</si>
  <si>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</si>
  <si>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</si>
  <si>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</si>
  <si>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</si>
  <si>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</si>
  <si>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</si>
  <si>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</si>
  <si>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</si>
  <si>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</si>
  <si>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</si>
  <si>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</si>
  <si>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</si>
  <si>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</si>
  <si>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</si>
  <si>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</si>
  <si>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</si>
  <si>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</si>
  <si>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</si>
  <si>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</si>
  <si>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</si>
  <si>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</si>
  <si>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</si>
  <si>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</si>
  <si>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</si>
  <si>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</si>
  <si>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</si>
  <si>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</si>
  <si>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</si>
  <si>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</si>
  <si>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</si>
  <si>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</si>
  <si>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</si>
  <si>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</si>
  <si>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</si>
  <si>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</si>
  <si>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</si>
  <si>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</si>
  <si>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</si>
  <si>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</si>
  <si>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</si>
  <si>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</si>
  <si>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</si>
  <si>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</si>
  <si>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</si>
  <si>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</si>
  <si>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</si>
  <si>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</si>
  <si>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</si>
  <si>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</si>
  <si>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</si>
  <si>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</si>
  <si>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</si>
  <si>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</si>
  <si>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</si>
  <si>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</si>
  <si>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</si>
  <si>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</si>
  <si>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</si>
  <si>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</si>
  <si>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</si>
  <si>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</si>
  <si>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</si>
  <si>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</si>
  <si>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</si>
  <si>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</si>
  <si>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</si>
  <si>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</si>
  <si>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</si>
  <si>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</si>
  <si>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</si>
  <si>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</si>
  <si>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</si>
  <si>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</si>
  <si>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</si>
  <si>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</si>
  <si>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</si>
  <si>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</si>
  <si>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</si>
  <si>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</si>
  <si>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</si>
  <si>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</si>
  <si>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</si>
  <si>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</si>
  <si>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</si>
  <si>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</si>
  <si>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</si>
  <si>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</si>
  <si>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</si>
  <si>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</si>
  <si>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</si>
  <si>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</si>
  <si>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</si>
  <si>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</si>
  <si>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</si>
  <si>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</si>
  <si>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</si>
  <si>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</si>
  <si>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</si>
  <si>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</si>
  <si>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</si>
  <si>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</si>
  <si>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</si>
  <si>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</si>
  <si>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</si>
  <si>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</si>
  <si>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</si>
  <si>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</si>
  <si>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</si>
  <si>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</si>
  <si>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</si>
  <si>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</si>
  <si>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</si>
  <si>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</si>
  <si>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</si>
  <si>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</si>
  <si>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</si>
  <si>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</si>
  <si>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</si>
  <si>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</si>
  <si>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</si>
  <si>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</si>
  <si>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</si>
  <si>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</si>
  <si>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</si>
  <si>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</si>
  <si>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</si>
  <si>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</si>
  <si>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</si>
  <si>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</si>
  <si>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</si>
  <si>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</si>
  <si>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</si>
  <si>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</si>
  <si>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</si>
  <si>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</si>
  <si>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</si>
  <si>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</si>
  <si>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</si>
  <si>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</si>
  <si>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</si>
  <si>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</si>
  <si>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</si>
  <si>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</si>
  <si>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</si>
  <si>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</si>
  <si>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</si>
  <si>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</si>
  <si>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</si>
  <si>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</si>
  <si>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</si>
  <si>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</si>
  <si>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</si>
  <si>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</si>
  <si>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</si>
  <si>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</si>
  <si>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</si>
  <si>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</si>
  <si>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</si>
  <si>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</si>
  <si>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</si>
  <si>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</si>
  <si>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</si>
  <si>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</si>
  <si>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</si>
  <si>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</si>
  <si>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</si>
  <si>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</si>
  <si>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</si>
  <si>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</si>
  <si>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</si>
  <si>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</si>
  <si>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</si>
  <si>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</si>
  <si>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</si>
  <si>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</si>
  <si>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</si>
  <si>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</si>
  <si>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</si>
  <si>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</si>
  <si>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</si>
  <si>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</si>
  <si>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</si>
  <si>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</si>
  <si>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</si>
  <si>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</si>
  <si>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</si>
  <si>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</si>
  <si>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</si>
  <si>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</si>
  <si>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</si>
  <si>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</si>
  <si>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</si>
  <si>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</si>
  <si>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</si>
  <si>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</si>
  <si>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</si>
  <si>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</si>
  <si>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</si>
  <si>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</si>
  <si>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</si>
  <si>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</si>
  <si>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</si>
  <si>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</si>
  <si>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</si>
  <si>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</si>
  <si>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</si>
  <si>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</si>
  <si>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</si>
  <si>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</si>
  <si>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</si>
  <si>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</si>
  <si>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</si>
  <si>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</si>
  <si>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</si>
  <si>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</si>
  <si>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</si>
  <si>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</si>
  <si>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</si>
  <si>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</si>
  <si>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</si>
  <si>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</si>
  <si>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</si>
  <si>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</si>
  <si>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</si>
  <si>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</si>
  <si>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</si>
  <si>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</si>
  <si>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</si>
  <si>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</si>
  <si>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</si>
  <si>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</si>
  <si>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</si>
  <si>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</si>
  <si>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</si>
  <si>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</si>
  <si>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</si>
  <si>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</si>
  <si>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</si>
  <si>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</si>
  <si>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</si>
  <si>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</si>
  <si>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</si>
  <si>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</si>
  <si>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</si>
  <si>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</si>
  <si>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</si>
  <si>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</si>
  <si>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</si>
  <si>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</si>
  <si>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</si>
  <si>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</si>
  <si>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</si>
  <si>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</si>
  <si>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</si>
  <si>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</si>
  <si>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</si>
  <si>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</si>
  <si>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</si>
  <si>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</si>
  <si>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</si>
  <si>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</si>
  <si>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</si>
  <si>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</si>
  <si>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</si>
  <si>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</si>
  <si>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</si>
  <si>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</si>
  <si>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</si>
  <si>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</si>
  <si>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</si>
  <si>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</si>
  <si>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</si>
  <si>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</si>
  <si>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</si>
  <si>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</si>
  <si>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</si>
  <si>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</si>
  <si>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</si>
  <si>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</si>
  <si>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</si>
  <si>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</si>
  <si>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</si>
  <si>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</si>
  <si>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</si>
  <si>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</si>
  <si>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</si>
  <si>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</si>
  <si>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</si>
  <si>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</si>
  <si>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</si>
  <si>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</si>
  <si>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</si>
  <si>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</si>
  <si>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</si>
  <si>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</si>
  <si>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</si>
  <si>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</si>
  <si>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</si>
  <si>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</si>
  <si>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</si>
  <si>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</si>
  <si>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</si>
  <si>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</si>
  <si>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</si>
  <si>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</si>
  <si>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</si>
  <si>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</si>
  <si>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</si>
  <si>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</si>
  <si>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</si>
  <si>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</si>
  <si>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</si>
  <si>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</si>
  <si>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</si>
  <si>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</si>
  <si>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</si>
  <si>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</si>
  <si>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</si>
  <si>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</si>
  <si>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</si>
  <si>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</si>
  <si>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</si>
  <si>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</si>
  <si>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</si>
  <si>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</si>
  <si>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</si>
  <si>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</si>
  <si>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</si>
  <si>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</si>
  <si>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</si>
  <si>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</si>
  <si>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</si>
  <si>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</si>
  <si>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</si>
  <si>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</si>
  <si>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</si>
  <si>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</si>
  <si>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</si>
  <si>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</si>
  <si>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</si>
  <si>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</si>
  <si>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</si>
  <si>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</si>
  <si>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</si>
  <si>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</si>
  <si>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</si>
  <si>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</si>
  <si>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</si>
  <si>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</si>
  <si>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</si>
  <si>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</si>
  <si>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</si>
  <si>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</si>
  <si>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</si>
  <si>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</si>
  <si>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</si>
  <si>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</si>
  <si>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</si>
  <si>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</si>
  <si>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</si>
  <si>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</si>
  <si>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</si>
  <si>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</si>
  <si>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</si>
  <si>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</si>
  <si>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</si>
  <si>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</si>
  <si>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</si>
  <si>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</si>
  <si>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</si>
  <si>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</si>
  <si>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</si>
  <si>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</si>
  <si>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</si>
  <si>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</si>
  <si>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</si>
  <si>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</si>
  <si>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</si>
  <si>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</si>
  <si>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</si>
  <si>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</si>
  <si>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</si>
  <si>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</si>
  <si>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</si>
  <si>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</si>
  <si>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</si>
  <si>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</si>
  <si>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</si>
  <si>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</si>
  <si>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</si>
  <si>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</si>
  <si>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</si>
  <si>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</si>
  <si>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</si>
  <si>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</si>
  <si>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</si>
  <si>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</si>
  <si>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</si>
  <si>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</si>
  <si>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</si>
  <si>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</si>
  <si>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</si>
  <si>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</si>
  <si>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</si>
  <si>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</si>
  <si>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</si>
  <si>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</si>
  <si>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</si>
  <si>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</si>
  <si>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</si>
  <si>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</si>
  <si>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</si>
  <si>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</si>
  <si>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</si>
  <si>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</si>
  <si>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</si>
  <si>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</si>
  <si>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</si>
  <si>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</si>
  <si>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</si>
  <si>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</si>
  <si>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</si>
  <si>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</si>
  <si>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</si>
  <si>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</si>
  <si>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</si>
  <si>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</si>
  <si>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</si>
  <si>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</si>
  <si>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</si>
  <si>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</si>
  <si>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</si>
  <si>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</si>
  <si>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</si>
  <si>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</si>
  <si>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</si>
  <si>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</si>
  <si>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</si>
  <si>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</si>
  <si>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</si>
  <si>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</si>
  <si>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</si>
  <si>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</si>
  <si>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</si>
  <si>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</si>
  <si>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</si>
  <si>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</si>
  <si>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</si>
  <si>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</si>
  <si>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</si>
  <si>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</si>
  <si>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</si>
  <si>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</si>
  <si>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</si>
  <si>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</si>
  <si>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</si>
  <si>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</si>
  <si>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</si>
  <si>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</si>
  <si>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</si>
  <si>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</si>
  <si>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</si>
  <si>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</si>
  <si>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</si>
  <si>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</si>
  <si>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</si>
  <si>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</si>
  <si>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</si>
  <si>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</si>
  <si>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</si>
  <si>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</si>
  <si>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</si>
  <si>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</si>
  <si>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</si>
  <si>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</si>
  <si>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</si>
  <si>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</si>
  <si>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</si>
  <si>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</si>
  <si>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</si>
  <si>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</si>
  <si>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</si>
  <si>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</si>
  <si>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</si>
  <si>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</si>
  <si>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</si>
  <si>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</si>
  <si>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</si>
  <si>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</si>
  <si>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</si>
  <si>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</si>
  <si>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</si>
  <si>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</si>
  <si>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</si>
  <si>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</si>
  <si>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</si>
  <si>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</si>
  <si>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</si>
  <si>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</si>
  <si>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</si>
  <si>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</si>
  <si>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</si>
  <si>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</si>
  <si>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</si>
  <si>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</si>
  <si>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</si>
  <si>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</si>
  <si>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</si>
  <si>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</si>
  <si>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</si>
  <si>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</si>
  <si>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</si>
  <si>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</si>
  <si>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</si>
  <si>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</si>
  <si>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</si>
  <si>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</si>
  <si>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</si>
  <si>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</si>
  <si>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</si>
  <si>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</si>
  <si>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</si>
  <si>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</si>
  <si>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</si>
  <si>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</si>
  <si>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</si>
  <si>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</si>
  <si>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</si>
  <si>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</si>
  <si>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</si>
  <si>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</si>
  <si>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</si>
  <si>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</si>
  <si>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</si>
  <si>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</si>
  <si>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</si>
  <si>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</si>
  <si>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</si>
  <si>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</si>
  <si>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</si>
  <si>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</si>
  <si>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</si>
  <si>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</si>
  <si>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</si>
  <si>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</si>
  <si>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</si>
  <si>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</si>
  <si>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</si>
  <si>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</si>
  <si>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</si>
  <si>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</si>
  <si>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</si>
  <si>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</si>
  <si>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</si>
  <si>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</si>
  <si>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</si>
  <si>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</si>
  <si>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</si>
  <si>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</si>
  <si>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</si>
  <si>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</si>
  <si>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</si>
  <si>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</si>
  <si>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</si>
  <si>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</si>
  <si>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</si>
  <si>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</si>
  <si>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</si>
  <si>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</si>
  <si>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</si>
  <si>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</si>
  <si>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</si>
  <si>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</si>
  <si>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</si>
  <si>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</si>
  <si>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</si>
  <si>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</si>
  <si>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</si>
  <si>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</si>
  <si>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</si>
  <si>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</si>
  <si>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</si>
  <si>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</si>
  <si>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</si>
  <si>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</si>
  <si>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</si>
  <si>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</si>
  <si>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</si>
  <si>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</si>
  <si>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</si>
  <si>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</si>
  <si>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</si>
  <si>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</si>
  <si>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</si>
  <si>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</si>
  <si>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</si>
  <si>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</si>
  <si>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</si>
  <si>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</si>
  <si>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</si>
  <si>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</si>
  <si>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</si>
  <si>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</si>
  <si>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</si>
  <si>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</si>
  <si>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</si>
  <si>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</si>
  <si>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</si>
  <si>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</si>
  <si>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</si>
  <si>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</si>
  <si>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</si>
  <si>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</si>
  <si>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</si>
  <si>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</si>
  <si>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</si>
  <si>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</si>
  <si>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</si>
  <si>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</si>
  <si>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</si>
  <si>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</si>
  <si>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</si>
  <si>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</si>
  <si>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</si>
  <si>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</si>
  <si>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</si>
  <si>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</si>
  <si>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</si>
  <si>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</si>
  <si>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</si>
  <si>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</si>
  <si>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</si>
  <si>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</si>
  <si>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</si>
  <si>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</si>
  <si>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</si>
  <si>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</si>
  <si>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</si>
  <si>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</si>
  <si>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</si>
  <si>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</si>
  <si>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</si>
  <si>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</si>
  <si>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</si>
  <si>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</si>
  <si>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</si>
  <si>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</si>
  <si>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</si>
  <si>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</si>
  <si>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</si>
  <si>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</si>
  <si>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</si>
  <si>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</si>
  <si>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</si>
  <si>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</si>
  <si>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</si>
  <si>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</si>
  <si>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</si>
  <si>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</si>
  <si>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</si>
  <si>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</si>
  <si>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</si>
  <si>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</si>
  <si>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</si>
  <si>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</si>
  <si>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</si>
  <si>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</si>
  <si>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</si>
  <si>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</si>
  <si>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</si>
  <si>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</si>
  <si>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</si>
  <si>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</si>
  <si>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</si>
  <si>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</si>
  <si>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</si>
  <si>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</si>
  <si>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</si>
  <si>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</si>
  <si>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</si>
  <si>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</si>
  <si>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</si>
  <si>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</si>
  <si>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</si>
  <si>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</si>
  <si>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</si>
  <si>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</si>
  <si>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</si>
  <si>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</si>
  <si>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</si>
  <si>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</si>
  <si>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</si>
  <si>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</si>
  <si>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</si>
  <si>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</si>
  <si>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</si>
  <si>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</si>
  <si>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</si>
  <si>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</si>
  <si>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</si>
  <si>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</si>
  <si>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</si>
  <si>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</si>
  <si>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</si>
  <si>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</si>
  <si>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</si>
  <si>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</si>
  <si>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</si>
  <si>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</si>
  <si>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</si>
  <si>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</si>
  <si>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</si>
  <si>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</si>
  <si>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</si>
  <si>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</si>
  <si>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</si>
  <si>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</si>
  <si>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</si>
  <si>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</si>
  <si>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</si>
  <si>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</si>
  <si>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</si>
  <si>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</si>
  <si>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</si>
  <si>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</si>
  <si>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</si>
  <si>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</si>
  <si>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</si>
  <si>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</si>
  <si>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</si>
  <si>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</si>
  <si>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</si>
  <si>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</si>
  <si>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</si>
  <si>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</si>
  <si>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</si>
  <si>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</si>
  <si>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</si>
  <si>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</si>
  <si>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</si>
  <si>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</si>
  <si>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</si>
  <si>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</si>
  <si>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</si>
  <si>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</si>
  <si>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</si>
  <si>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</si>
  <si>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</si>
  <si>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</si>
  <si>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</si>
  <si>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</si>
  <si>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</si>
  <si>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</si>
  <si>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</si>
  <si>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</si>
  <si>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</si>
  <si>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</si>
  <si>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</si>
  <si>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</si>
  <si>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</si>
  <si>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</si>
  <si>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</si>
  <si>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</si>
  <si>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</si>
  <si>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</si>
  <si>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</si>
  <si>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</si>
  <si>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</si>
  <si>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</si>
  <si>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</si>
  <si>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</si>
  <si>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</si>
  <si>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</si>
  <si>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</si>
  <si>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</si>
  <si>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</si>
  <si>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</si>
  <si>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</si>
  <si>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</si>
  <si>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</si>
  <si>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</si>
  <si>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</si>
  <si>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</si>
  <si>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</si>
  <si>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</si>
  <si>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</si>
  <si>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</si>
  <si>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</si>
  <si>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</si>
  <si>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</si>
  <si>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</si>
  <si>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</si>
  <si>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</si>
  <si>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</si>
  <si>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</si>
  <si>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</si>
  <si>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</si>
  <si>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</si>
  <si>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</si>
  <si>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</si>
  <si>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</si>
  <si>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</si>
  <si>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</si>
  <si>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</si>
  <si>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</si>
  <si>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</si>
  <si>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</si>
  <si>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</si>
  <si>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</si>
  <si>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</si>
  <si>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</si>
  <si>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</si>
  <si>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</si>
  <si>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</si>
  <si>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</si>
  <si>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</si>
  <si>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</si>
  <si>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</si>
  <si>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</si>
  <si>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</si>
  <si>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</si>
  <si>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</si>
  <si>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</si>
  <si>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</si>
  <si>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</si>
  <si>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</si>
  <si>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</si>
  <si>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</si>
  <si>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</si>
  <si>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</si>
  <si>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</si>
  <si>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</si>
  <si>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</si>
  <si>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</si>
  <si>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</si>
  <si>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</si>
  <si>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</si>
  <si>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</si>
  <si>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</si>
  <si>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</si>
  <si>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</si>
  <si>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</si>
  <si>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</si>
  <si>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</si>
  <si>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</si>
  <si>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</si>
  <si>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</si>
  <si>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</si>
  <si>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</si>
  <si>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</si>
  <si>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</si>
  <si>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</si>
  <si>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</si>
  <si>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</si>
  <si>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</si>
  <si>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</si>
  <si>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</si>
  <si>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</si>
  <si>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</si>
  <si>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</si>
  <si>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</si>
  <si>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</si>
  <si>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</si>
  <si>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</si>
  <si>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</si>
  <si>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</si>
  <si>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</si>
  <si>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</si>
  <si>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</si>
  <si>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</si>
  <si>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</si>
  <si>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</si>
  <si>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</si>
  <si>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</si>
  <si>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</si>
  <si>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</si>
  <si>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</si>
  <si>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</si>
  <si>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</si>
  <si>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</si>
  <si>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</si>
  <si>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</si>
  <si>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</si>
  <si>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</si>
  <si>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</si>
  <si>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</si>
  <si>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</si>
  <si>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</si>
  <si>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</si>
  <si>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</si>
  <si>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</si>
  <si>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</si>
  <si>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</si>
  <si>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</si>
  <si>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</si>
  <si>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</si>
  <si>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</si>
  <si>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</si>
  <si>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</si>
  <si>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</si>
  <si>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</si>
  <si>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</si>
  <si>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</si>
  <si>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</si>
  <si>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</si>
  <si>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</si>
  <si>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</si>
  <si>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</si>
  <si>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</si>
  <si>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</si>
  <si>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</si>
  <si>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</si>
  <si>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</si>
  <si>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</si>
  <si>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</si>
  <si>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</si>
  <si>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</si>
  <si>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</si>
  <si>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</si>
  <si>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</si>
  <si>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</si>
  <si>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</si>
  <si>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</si>
  <si>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</si>
  <si>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</si>
  <si>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</si>
  <si>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</si>
  <si>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</si>
  <si>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</si>
  <si>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</si>
  <si>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</si>
  <si>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</si>
  <si>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</si>
  <si>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</si>
  <si>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</si>
  <si>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</si>
  <si>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</si>
  <si>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</si>
  <si>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</si>
  <si>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</si>
  <si>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</si>
  <si>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</si>
  <si>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</si>
  <si>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</si>
  <si>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</si>
  <si>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</si>
  <si>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</si>
  <si>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</si>
  <si>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</si>
  <si>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</si>
  <si>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</si>
  <si>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</si>
  <si>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</si>
  <si>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</si>
  <si>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</si>
  <si>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</si>
  <si>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</si>
  <si>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</si>
  <si>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</si>
  <si>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</si>
  <si>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</si>
  <si>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</si>
  <si>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</si>
  <si>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</si>
  <si>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</si>
  <si>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</si>
  <si>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</si>
  <si>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</si>
  <si>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</si>
  <si>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</si>
  <si>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</si>
  <si>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</si>
  <si>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</si>
  <si>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</si>
  <si>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</si>
  <si>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</si>
  <si>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</si>
  <si>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</si>
  <si>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</si>
  <si>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</si>
  <si>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</si>
  <si>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</si>
  <si>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</si>
  <si>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</si>
  <si>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</si>
  <si>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</si>
  <si>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</si>
  <si>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</si>
  <si>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</si>
  <si>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</si>
  <si>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</si>
  <si>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</si>
  <si>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</si>
  <si>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</si>
  <si>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</si>
  <si>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</si>
  <si>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</si>
  <si>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</si>
  <si>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</si>
  <si>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</si>
  <si>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</si>
  <si>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</si>
  <si>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</si>
  <si>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</si>
  <si>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</si>
  <si>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</si>
  <si>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</si>
  <si>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</si>
  <si>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</si>
  <si>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</si>
  <si>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</si>
  <si>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</si>
  <si>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</si>
  <si>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</si>
  <si>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</si>
  <si>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</si>
  <si>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</si>
  <si>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</si>
  <si>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</si>
  <si>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</si>
  <si>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</si>
  <si>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</si>
  <si>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</si>
  <si>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</si>
  <si>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</si>
  <si>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</si>
  <si>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</si>
  <si>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</si>
  <si>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</si>
  <si>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</si>
  <si>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</si>
  <si>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</si>
  <si>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</si>
  <si>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</si>
  <si>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</si>
  <si>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</si>
  <si>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</si>
  <si>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</si>
  <si>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</si>
  <si>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</si>
  <si>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</si>
  <si>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</si>
  <si>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</si>
  <si>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</si>
  <si>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</si>
  <si>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</si>
  <si>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</si>
  <si>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</si>
  <si>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</si>
  <si>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</si>
  <si>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</si>
  <si>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</si>
  <si>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</si>
  <si>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</si>
  <si>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</si>
  <si>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</si>
  <si>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</si>
  <si>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</si>
  <si>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</si>
  <si>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</si>
  <si>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</si>
  <si>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</si>
  <si>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</si>
  <si>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</si>
  <si>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</si>
  <si>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</si>
  <si>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</si>
  <si>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</si>
  <si>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</si>
  <si>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</si>
  <si>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</si>
  <si>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</si>
  <si>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</si>
  <si>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</si>
  <si>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</si>
  <si>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</si>
  <si>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</si>
  <si>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</si>
  <si>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</si>
  <si>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</si>
  <si>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</si>
  <si>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</si>
  <si>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</si>
  <si>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</si>
  <si>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</si>
  <si>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</si>
  <si>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</si>
  <si>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</si>
  <si>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</si>
  <si>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</si>
  <si>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</si>
  <si>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</si>
  <si>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</si>
  <si>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</si>
  <si>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</si>
  <si>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</si>
  <si>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</si>
  <si>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</si>
  <si>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</si>
  <si>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</si>
  <si>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</si>
  <si>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</si>
  <si>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</si>
  <si>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</si>
  <si>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</si>
  <si>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</si>
  <si>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</si>
  <si>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</si>
  <si>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</si>
  <si>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</si>
  <si>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</si>
  <si>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</si>
  <si>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</si>
  <si>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</si>
  <si>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</si>
  <si>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</si>
  <si>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</si>
  <si>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</si>
  <si>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</si>
  <si>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</si>
  <si>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</si>
  <si>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</si>
  <si>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</si>
  <si>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</si>
  <si>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</si>
  <si>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</si>
  <si>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</si>
  <si>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</si>
  <si>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</si>
  <si>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</si>
  <si>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</si>
  <si>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</si>
  <si>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</si>
  <si>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</si>
  <si>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</si>
  <si>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</si>
  <si>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</si>
  <si>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</si>
  <si>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</si>
  <si>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</si>
  <si>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</si>
  <si>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</si>
  <si>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</si>
  <si>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</si>
  <si>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</si>
  <si>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</si>
  <si>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</si>
  <si>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</si>
  <si>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</si>
  <si>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</si>
  <si>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</si>
  <si>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</si>
  <si>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</si>
  <si>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</si>
  <si>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</si>
  <si>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</si>
  <si>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</si>
  <si>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</si>
  <si>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</si>
  <si>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</si>
  <si>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</si>
  <si>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</si>
  <si>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</si>
  <si>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</si>
  <si>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</si>
  <si>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</si>
  <si>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</si>
  <si>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</si>
  <si>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</si>
  <si>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</si>
  <si>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</si>
  <si>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</si>
  <si>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</si>
  <si>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</si>
  <si>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</si>
  <si>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</si>
  <si>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</si>
  <si>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</si>
  <si>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</si>
  <si>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</si>
  <si>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</si>
  <si>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</si>
  <si>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</si>
  <si>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</si>
  <si>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</si>
  <si>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</si>
  <si>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</si>
  <si>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</si>
  <si>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</si>
  <si>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</si>
  <si>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</si>
  <si>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</si>
  <si>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</si>
  <si>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</si>
  <si>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</si>
  <si>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</si>
  <si>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</si>
  <si>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</si>
  <si>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</si>
  <si>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</si>
  <si>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</si>
  <si>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</si>
  <si>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</si>
  <si>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</si>
  <si>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</si>
  <si>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</si>
  <si>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</si>
  <si>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</si>
  <si>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</si>
  <si>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</si>
  <si>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</si>
  <si>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</si>
  <si>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</si>
  <si>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</si>
  <si>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</si>
  <si>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</si>
  <si>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</si>
  <si>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</si>
  <si>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</si>
  <si>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</si>
  <si>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</si>
  <si>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</si>
  <si>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</si>
  <si>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</si>
  <si>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</si>
  <si>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</si>
  <si>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</si>
  <si>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</si>
  <si>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</si>
  <si>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</si>
  <si>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</si>
  <si>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</si>
  <si>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</si>
  <si>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</si>
  <si>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</si>
  <si>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</si>
  <si>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</si>
  <si>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</si>
  <si>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</si>
  <si>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</si>
  <si>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</si>
  <si>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</si>
  <si>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</si>
  <si>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</si>
  <si>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</si>
  <si>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</si>
  <si>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</si>
  <si>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</si>
  <si>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</si>
  <si>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</si>
  <si>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</si>
  <si>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</si>
  <si>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</si>
  <si>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</si>
  <si>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</si>
  <si>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</si>
  <si>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</si>
  <si>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</si>
  <si>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</si>
  <si>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</si>
  <si>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</si>
  <si>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</si>
  <si>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</si>
  <si>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</si>
  <si>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</si>
  <si>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</si>
  <si>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</si>
  <si>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</si>
  <si>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</si>
  <si>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</si>
  <si>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</si>
  <si>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</si>
  <si>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</si>
  <si>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</si>
  <si>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</si>
  <si>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</si>
  <si>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</si>
  <si>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</si>
  <si>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</si>
  <si>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</si>
  <si>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</si>
  <si>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</si>
  <si>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</si>
  <si>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</si>
  <si>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</si>
  <si>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</si>
  <si>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</si>
  <si>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</si>
  <si>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</si>
  <si>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</si>
  <si>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</si>
  <si>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</si>
  <si>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</si>
  <si>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</si>
  <si>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</si>
  <si>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</si>
  <si>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</si>
  <si>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</si>
  <si>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</si>
  <si>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</si>
  <si>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</si>
  <si>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</si>
  <si>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</si>
  <si>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</si>
  <si>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</si>
  <si>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</si>
  <si>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</si>
  <si>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</si>
  <si>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</si>
  <si>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</si>
  <si>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</si>
  <si>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</si>
  <si>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</si>
  <si>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</si>
  <si>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</si>
  <si>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</si>
  <si>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</si>
  <si>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</si>
  <si>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</si>
  <si>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</si>
  <si>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</si>
  <si>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</si>
  <si>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</si>
  <si>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</si>
  <si>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</si>
  <si>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</si>
  <si>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</si>
  <si>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</si>
  <si>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</si>
  <si>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</si>
  <si>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</si>
  <si>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</si>
  <si>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</si>
  <si>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</si>
  <si>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</si>
  <si>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</si>
  <si>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</si>
  <si>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</si>
  <si>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</si>
  <si>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</si>
  <si>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</si>
  <si>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</si>
  <si>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</si>
  <si>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</si>
  <si>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</si>
  <si>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</si>
  <si>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</si>
  <si>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</si>
  <si>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</si>
  <si>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</si>
  <si>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</si>
  <si>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</si>
  <si>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</si>
  <si>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</si>
  <si>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</si>
  <si>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</si>
  <si>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</si>
  <si>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</si>
  <si>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</si>
  <si>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</si>
  <si>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</si>
  <si>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</si>
  <si>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</si>
  <si>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</si>
  <si>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</si>
  <si>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</si>
  <si>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</si>
  <si>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</si>
  <si>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</si>
  <si>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</si>
  <si>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</si>
  <si>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</si>
  <si>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</si>
  <si>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</si>
  <si>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</si>
  <si>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</si>
  <si>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</si>
  <si>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</si>
  <si>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</si>
  <si>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</si>
  <si>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</si>
  <si>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</si>
  <si>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</si>
  <si>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</si>
  <si>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</si>
  <si>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</si>
  <si>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</si>
  <si>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</si>
  <si>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</si>
  <si>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</si>
  <si>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</si>
  <si>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</si>
  <si>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</si>
  <si>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</si>
  <si>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</si>
  <si>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</si>
  <si>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</si>
  <si>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</si>
  <si>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</si>
  <si>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</si>
  <si>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</si>
  <si>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</si>
  <si>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</si>
  <si>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</si>
  <si>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</si>
  <si>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</si>
  <si>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</si>
  <si>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</si>
  <si>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</si>
  <si>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</si>
  <si>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</si>
  <si>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</si>
  <si>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</si>
  <si>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</si>
  <si>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</si>
  <si>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</si>
  <si>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</si>
  <si>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</si>
  <si>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</si>
  <si>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</si>
  <si>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</si>
  <si>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</si>
  <si>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</si>
  <si>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</si>
  <si>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</si>
  <si>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</si>
  <si>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</si>
  <si>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</si>
  <si>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</si>
  <si>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</si>
  <si>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</si>
  <si>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</si>
  <si>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</si>
  <si>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</si>
  <si>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</si>
  <si>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</si>
  <si>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</si>
  <si>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</si>
  <si>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</si>
  <si>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</si>
  <si>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</si>
  <si>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</si>
  <si>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</si>
  <si>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</si>
  <si>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</si>
  <si>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</si>
  <si>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</si>
  <si>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</si>
  <si>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</si>
  <si>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</si>
  <si>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</si>
  <si>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</si>
  <si>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</si>
  <si>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</si>
  <si>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</si>
  <si>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</si>
  <si>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</si>
  <si>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</si>
  <si>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</si>
  <si>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</si>
  <si>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</si>
  <si>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</si>
  <si>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</si>
  <si>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</si>
  <si>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</si>
  <si>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</si>
  <si>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</si>
  <si>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</si>
  <si>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</si>
  <si>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</si>
  <si>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</si>
  <si>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</si>
  <si>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</si>
  <si>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</si>
  <si>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</si>
  <si>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</si>
  <si>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</si>
  <si>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</si>
  <si>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</si>
  <si>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</si>
  <si>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</si>
  <si>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</si>
  <si>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</si>
  <si>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</si>
  <si>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</si>
  <si>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</si>
  <si>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</si>
  <si>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</si>
  <si>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</si>
  <si>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</si>
  <si>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</si>
  <si>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</si>
  <si>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</si>
  <si>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</si>
  <si>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</si>
  <si>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</si>
  <si>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</si>
  <si>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</si>
  <si>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</si>
  <si>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</si>
  <si>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</si>
  <si>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</si>
  <si>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</si>
  <si>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</si>
  <si>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</si>
  <si>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</si>
  <si>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</si>
  <si>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</si>
  <si>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</si>
  <si>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</si>
  <si>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</si>
  <si>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</si>
  <si>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</si>
  <si>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</si>
  <si>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</si>
  <si>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</si>
  <si>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</si>
  <si>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</si>
  <si>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</si>
  <si>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</si>
  <si>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</si>
  <si>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</si>
  <si>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</si>
  <si>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</si>
  <si>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</si>
  <si>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</si>
  <si>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</si>
  <si>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</si>
  <si>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</si>
  <si>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</si>
  <si>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</si>
  <si>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</si>
  <si>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</si>
  <si>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</si>
  <si>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</si>
  <si>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</si>
  <si>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</si>
  <si>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</si>
  <si>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</si>
  <si>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</si>
  <si>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</si>
  <si>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</si>
  <si>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</si>
  <si>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</si>
  <si>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</si>
  <si>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</si>
  <si>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</si>
  <si>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</si>
  <si>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</si>
  <si>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</si>
  <si>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</si>
  <si>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</si>
  <si>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</si>
  <si>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</si>
  <si>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</si>
  <si>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</si>
  <si>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</si>
  <si>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</si>
  <si>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</si>
  <si>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</si>
  <si>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</si>
  <si>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</si>
  <si>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</si>
  <si>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</si>
  <si>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</si>
  <si>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</si>
  <si>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</si>
  <si>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</si>
  <si>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</si>
  <si>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</si>
  <si>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</si>
  <si>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</si>
  <si>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</si>
  <si>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</si>
  <si>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</si>
  <si>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</si>
  <si>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</si>
  <si>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</si>
  <si>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</si>
  <si>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</si>
  <si>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</si>
  <si>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</si>
  <si>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</si>
  <si>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</si>
  <si>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</si>
  <si>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</si>
  <si>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</si>
  <si>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</si>
  <si>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</si>
  <si>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</si>
  <si>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</si>
  <si>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</si>
  <si>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</si>
  <si>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</si>
  <si>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</si>
  <si>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</si>
  <si>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</si>
  <si>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</si>
  <si>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</si>
  <si>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</si>
  <si>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</si>
  <si>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</si>
  <si>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</si>
  <si>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</si>
  <si>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</si>
  <si>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</si>
  <si>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</si>
  <si>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</si>
  <si>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</si>
  <si>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</si>
  <si>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</si>
  <si>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</si>
  <si>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</si>
  <si>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</si>
  <si>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</si>
  <si>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</si>
  <si>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</si>
  <si>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</si>
  <si>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</si>
  <si>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</si>
  <si>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</si>
  <si>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</si>
  <si>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</si>
  <si>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</si>
  <si>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</si>
  <si>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</si>
  <si>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</si>
  <si>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</si>
  <si>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</si>
  <si>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</si>
  <si>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</si>
  <si>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</si>
  <si>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</si>
  <si>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</si>
  <si>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</si>
  <si>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</si>
  <si>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</si>
  <si>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</si>
  <si>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</si>
  <si>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</si>
  <si>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</si>
  <si>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</si>
  <si>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</si>
  <si>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</si>
  <si>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</si>
  <si>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</si>
  <si>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</si>
  <si>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</si>
  <si>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</si>
  <si>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</si>
  <si>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</si>
  <si>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</si>
  <si>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</si>
  <si>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</si>
  <si>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</si>
  <si>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</si>
  <si>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</si>
  <si>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</si>
  <si>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</si>
  <si>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</si>
  <si>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</si>
  <si>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</si>
  <si>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</si>
  <si>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</si>
  <si>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</si>
  <si>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</si>
  <si>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</si>
  <si>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</si>
  <si>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</si>
  <si>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</si>
  <si>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</si>
  <si>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</si>
  <si>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</si>
  <si>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</si>
  <si>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</si>
  <si>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</si>
  <si>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</si>
  <si>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</si>
  <si>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</si>
  <si>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</si>
  <si>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</si>
  <si>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</si>
  <si>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</si>
  <si>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</si>
  <si>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</si>
  <si>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</si>
  <si>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</si>
  <si>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</si>
  <si>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</si>
  <si>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</si>
  <si>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</si>
  <si>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</si>
  <si>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</si>
  <si>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</si>
  <si>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</si>
  <si>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</si>
  <si>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</si>
  <si>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</si>
  <si>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</si>
  <si>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</si>
  <si>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</si>
  <si>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</si>
  <si>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</si>
  <si>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</si>
  <si>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</si>
  <si>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</si>
  <si>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</si>
  <si>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</si>
  <si>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</si>
  <si>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</si>
  <si>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</si>
  <si>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</si>
  <si>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</si>
  <si>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</si>
  <si>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</si>
  <si>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</si>
  <si>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</si>
  <si>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</si>
  <si>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</si>
  <si>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</si>
  <si>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</si>
  <si>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</si>
  <si>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</si>
  <si>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</si>
  <si>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</si>
  <si>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</si>
  <si>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</si>
  <si>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</si>
  <si>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</si>
  <si>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</si>
  <si>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</si>
  <si>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</si>
  <si>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</si>
  <si>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</si>
  <si>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</si>
  <si>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</si>
  <si>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</si>
  <si>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</si>
  <si>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</si>
  <si>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</si>
  <si>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</si>
  <si>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</si>
  <si>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</si>
  <si>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</si>
  <si>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</si>
  <si>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</si>
  <si>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</si>
  <si>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</si>
  <si>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</si>
  <si>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</si>
  <si>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</si>
  <si>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</si>
  <si>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</si>
  <si>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</si>
  <si>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</si>
  <si>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</si>
  <si>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</si>
  <si>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</si>
  <si>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</si>
  <si>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</si>
  <si>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</si>
  <si>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</si>
  <si>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</si>
  <si>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</si>
  <si>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</si>
  <si>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</si>
  <si>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</si>
  <si>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</si>
  <si>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</si>
  <si>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</si>
  <si>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</si>
  <si>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</si>
  <si>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</si>
  <si>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</si>
  <si>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</si>
  <si>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</si>
  <si>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</si>
  <si>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</si>
  <si>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</si>
  <si>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</si>
  <si>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</si>
  <si>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</si>
  <si>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</si>
  <si>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</si>
  <si>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</si>
  <si>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</si>
  <si>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</si>
  <si>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</si>
  <si>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</si>
  <si>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</si>
  <si>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</si>
  <si>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</si>
  <si>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</si>
  <si>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</si>
  <si>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</si>
  <si>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</si>
  <si>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</si>
  <si>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</si>
  <si>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</si>
  <si>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</si>
  <si>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</si>
  <si>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</si>
  <si>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</si>
  <si>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</si>
  <si>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</si>
  <si>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</si>
  <si>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</si>
  <si>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</si>
  <si>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</si>
  <si>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</si>
  <si>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</si>
  <si>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</si>
  <si>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</si>
  <si>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</si>
  <si>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</si>
  <si>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</si>
  <si>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</si>
  <si>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</si>
  <si>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</si>
  <si>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</si>
  <si>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</si>
  <si>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</si>
  <si>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</si>
  <si>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</si>
  <si>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</si>
  <si>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</si>
  <si>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</si>
  <si>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</si>
  <si>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</si>
  <si>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</si>
  <si>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</si>
  <si>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</si>
  <si>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</si>
  <si>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</si>
  <si>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</si>
  <si>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</si>
  <si>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</si>
  <si>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</si>
  <si>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</si>
  <si>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</si>
  <si>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</si>
  <si>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</si>
  <si>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</si>
  <si>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</si>
  <si>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</si>
  <si>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</si>
  <si>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</si>
  <si>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</si>
  <si>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</si>
  <si>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</si>
  <si>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</si>
  <si>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</si>
  <si>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</si>
  <si>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</si>
  <si>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</si>
  <si>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</si>
  <si>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</si>
  <si>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</si>
  <si>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</si>
  <si>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</si>
  <si>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</si>
  <si>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</si>
  <si>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</si>
  <si>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</si>
  <si>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</si>
  <si>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</si>
  <si>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</si>
  <si>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</si>
  <si>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</si>
  <si>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</si>
  <si>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</si>
  <si>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</si>
  <si>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</si>
  <si>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</si>
  <si>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</si>
  <si>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</si>
  <si>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</si>
  <si>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</si>
  <si>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</si>
  <si>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</si>
  <si>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</si>
  <si>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</si>
  <si>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</si>
  <si>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</si>
  <si>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</si>
  <si>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</si>
  <si>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</si>
  <si>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</si>
  <si>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</si>
  <si>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</si>
  <si>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</si>
  <si>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</si>
  <si>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</si>
  <si>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</si>
  <si>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</si>
  <si>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</si>
  <si>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</si>
  <si>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</si>
  <si>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</si>
  <si>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</si>
  <si>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</si>
  <si>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</si>
  <si>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</si>
  <si>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</si>
  <si>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</si>
  <si>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</si>
  <si>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</si>
  <si>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</si>
  <si>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</si>
  <si>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</si>
  <si>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</si>
  <si>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</si>
  <si>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</si>
  <si>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</si>
  <si>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</si>
  <si>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</si>
  <si>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</si>
  <si>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</si>
  <si>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</si>
  <si>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</si>
  <si>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</si>
  <si>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</si>
  <si>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</si>
  <si>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</si>
  <si>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</si>
  <si>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</si>
  <si>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</si>
  <si>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</si>
  <si>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</si>
  <si>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</si>
  <si>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</si>
  <si>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</si>
  <si>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</si>
  <si>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</si>
  <si>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</si>
  <si>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</si>
  <si>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</si>
  <si>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</si>
  <si>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</si>
  <si>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</si>
  <si>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</si>
  <si>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</si>
  <si>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</si>
  <si>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</si>
  <si>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</si>
  <si>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</si>
  <si>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</si>
  <si>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</si>
  <si>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</si>
  <si>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</si>
  <si>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</si>
  <si>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</si>
  <si>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</si>
  <si>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</si>
  <si>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</si>
  <si>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</si>
  <si>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</si>
  <si>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</si>
  <si>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</si>
  <si>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</si>
  <si>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</si>
  <si>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</si>
  <si>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</si>
  <si>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</si>
  <si>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</si>
  <si>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</si>
  <si>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</si>
  <si>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</si>
  <si>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</si>
  <si>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</si>
  <si>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</si>
  <si>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</si>
  <si>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</si>
  <si>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</si>
  <si>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</si>
  <si>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</si>
  <si>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</si>
  <si>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</si>
  <si>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</si>
  <si>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</si>
  <si>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</si>
  <si>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</si>
  <si>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</si>
  <si>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</si>
  <si>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</si>
  <si>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</si>
  <si>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</si>
  <si>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</si>
  <si>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</si>
  <si>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</si>
  <si>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</si>
  <si>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</si>
  <si>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</si>
  <si>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</si>
  <si>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</si>
  <si>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</si>
  <si>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</si>
  <si>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</si>
  <si>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</si>
  <si>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</si>
  <si>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</si>
  <si>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</si>
  <si>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</si>
  <si>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</si>
  <si>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</si>
  <si>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</si>
  <si>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</si>
  <si>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</si>
  <si>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</si>
  <si>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</si>
  <si>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</si>
  <si>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</si>
  <si>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</si>
  <si>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</si>
  <si>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</si>
  <si>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</si>
  <si>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</si>
  <si>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</si>
  <si>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</si>
  <si>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</si>
  <si>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</si>
  <si>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</si>
  <si>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</si>
  <si>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</si>
  <si>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</si>
  <si>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</si>
  <si>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</si>
  <si>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</si>
  <si>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</si>
  <si>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</si>
  <si>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</si>
  <si>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</si>
  <si>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</si>
  <si>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</si>
  <si>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</si>
  <si>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</si>
  <si>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</si>
  <si>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</si>
  <si>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</si>
  <si>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</si>
  <si>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</si>
  <si>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</si>
  <si>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</si>
  <si>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</si>
  <si>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</si>
  <si>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</si>
  <si>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</si>
  <si>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</si>
  <si>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</si>
  <si>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</si>
  <si>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</si>
  <si>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</si>
  <si>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</si>
  <si>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</si>
  <si>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</si>
  <si>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</si>
  <si>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</si>
  <si>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</si>
  <si>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</si>
  <si>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</si>
  <si>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</si>
  <si>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</si>
  <si>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</si>
  <si>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</si>
  <si>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</si>
  <si>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</si>
  <si>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</si>
  <si>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</si>
  <si>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</si>
  <si>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</si>
  <si>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</si>
  <si>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</si>
  <si>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</si>
  <si>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</si>
  <si>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</si>
  <si>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</si>
  <si>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</si>
  <si>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</si>
  <si>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</si>
  <si>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</si>
  <si>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</si>
  <si>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</si>
  <si>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</si>
  <si>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</si>
  <si>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</si>
  <si>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</si>
  <si>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</si>
  <si>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</si>
  <si>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</si>
  <si>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</si>
  <si>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2021-44-10001195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</si>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</sst>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1"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696</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84"/>
      <c r="I20" s="147" t="s">
        <v>1154</v>
      </c>
      <c r="J20" s="148" t="s">
        <v>701</v>
      </c>
      <c r="K20" s="149">
        <v>772364592</v>
      </c>
      <c r="L20" s="150"/>
      <c r="M20" s="150">
        <v>44561</v>
      </c>
      <c r="N20" s="133">
        <f>+(M20-L20)/30</f>
        <v>1485.3666666666666</v>
      </c>
      <c r="O20" s="136"/>
      <c r="U20" s="132"/>
      <c r="V20" s="105">
        <f ca="1">NOW()</f>
        <v>44194.741639236112</v>
      </c>
      <c r="W20" s="105">
        <f ca="1">NOW()</f>
        <v>44194.741639236112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AÑOS MARAVILLOSOS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2678</v>
      </c>
      <c r="C48" s="112" t="s">
        <v>31</v>
      </c>
      <c r="D48" s="119" t="s">
        <v>2679</v>
      </c>
      <c r="E48" s="250">
        <v>42708</v>
      </c>
      <c r="F48" s="250">
        <v>43084</v>
      </c>
      <c r="G48" s="158">
        <f>IF(AND(E48&lt;&gt;"",F48&lt;&gt;""),((F48-E48)/30),"")</f>
        <v>12.533333333333333</v>
      </c>
      <c r="H48" s="120" t="s">
        <v>2686</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2678</v>
      </c>
      <c r="C49" s="112" t="s">
        <v>31</v>
      </c>
      <c r="D49" s="119" t="s">
        <v>2679</v>
      </c>
      <c r="E49" s="250"/>
      <c r="F49" s="250"/>
      <c r="G49" s="158" t="str">
        <f t="shared" ref="G49:G50" si="2">IF(AND(E49&lt;&gt;"",F49&lt;&gt;""),((F49-E49)/30),"")</f>
        <v/>
      </c>
      <c r="H49" s="252"/>
      <c r="I49" s="113" t="s">
        <v>1154</v>
      </c>
      <c r="J49" s="113" t="s">
        <v>253</v>
      </c>
      <c r="K49" s="121"/>
      <c r="L49" s="115" t="s">
        <v>1148</v>
      </c>
      <c r="M49" s="116">
        <v>1</v>
      </c>
      <c r="N49" s="115" t="s">
        <v>27</v>
      </c>
      <c r="O49" s="115" t="s">
        <v>26</v>
      </c>
      <c r="P49" s="78"/>
    </row>
    <row r="50" spans="1:16" s="6" customFormat="1" ht="24.75" customHeight="1" x14ac:dyDescent="0.25">
      <c r="A50" s="141">
        <v>3</v>
      </c>
      <c r="B50" s="120" t="s">
        <v>2678</v>
      </c>
      <c r="C50" s="112" t="s">
        <v>31</v>
      </c>
      <c r="D50" s="119" t="s">
        <v>2679</v>
      </c>
      <c r="E50" s="250"/>
      <c r="F50" s="250"/>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2678</v>
      </c>
      <c r="C51" s="112" t="s">
        <v>31</v>
      </c>
      <c r="D51" s="119" t="s">
        <v>2679</v>
      </c>
      <c r="E51" s="250"/>
      <c r="F51" s="250"/>
      <c r="G51" s="158" t="str">
        <f t="shared" ref="G51:G107" si="3">IF(AND(E51&lt;&gt;"",F51&lt;&gt;""),((F51-E51)/30),"")</f>
        <v/>
      </c>
      <c r="H51" s="253"/>
      <c r="I51" s="113" t="s">
        <v>1154</v>
      </c>
      <c r="J51" s="113" t="s">
        <v>710</v>
      </c>
      <c r="K51" s="254"/>
      <c r="L51" s="115" t="s">
        <v>1148</v>
      </c>
      <c r="M51" s="116">
        <v>1</v>
      </c>
      <c r="N51" s="115" t="s">
        <v>27</v>
      </c>
      <c r="O51" s="115" t="s">
        <v>26</v>
      </c>
      <c r="P51" s="78"/>
    </row>
    <row r="52" spans="1:16" s="7" customFormat="1" ht="24.75" customHeight="1" outlineLevel="1" x14ac:dyDescent="0.25">
      <c r="A52" s="142">
        <v>5</v>
      </c>
      <c r="B52" s="120" t="s">
        <v>2678</v>
      </c>
      <c r="C52" s="112" t="s">
        <v>31</v>
      </c>
      <c r="D52" s="249" t="s">
        <v>2680</v>
      </c>
      <c r="E52" s="251">
        <v>42517</v>
      </c>
      <c r="F52" s="251">
        <v>42719</v>
      </c>
      <c r="G52" s="158">
        <f t="shared" si="3"/>
        <v>6.7333333333333334</v>
      </c>
      <c r="H52" s="253" t="s">
        <v>2687</v>
      </c>
      <c r="I52" s="113" t="s">
        <v>1154</v>
      </c>
      <c r="J52" s="113" t="s">
        <v>708</v>
      </c>
      <c r="K52" s="254">
        <v>376749419</v>
      </c>
      <c r="L52" s="115" t="s">
        <v>1148</v>
      </c>
      <c r="M52" s="116">
        <v>1</v>
      </c>
      <c r="N52" s="115" t="s">
        <v>27</v>
      </c>
      <c r="O52" s="115" t="s">
        <v>26</v>
      </c>
      <c r="P52" s="79"/>
    </row>
    <row r="53" spans="1:16" s="7" customFormat="1" ht="24.75" customHeight="1" outlineLevel="1" x14ac:dyDescent="0.25">
      <c r="A53" s="142">
        <v>6</v>
      </c>
      <c r="B53" s="120" t="s">
        <v>2678</v>
      </c>
      <c r="C53" s="112" t="s">
        <v>31</v>
      </c>
      <c r="D53" s="249" t="s">
        <v>2681</v>
      </c>
      <c r="E53" s="251">
        <v>41996</v>
      </c>
      <c r="F53" s="251">
        <v>42369</v>
      </c>
      <c r="G53" s="158">
        <f t="shared" si="3"/>
        <v>12.433333333333334</v>
      </c>
      <c r="H53" s="253" t="s">
        <v>2688</v>
      </c>
      <c r="I53" s="113" t="s">
        <v>1154</v>
      </c>
      <c r="J53" s="113" t="s">
        <v>708</v>
      </c>
      <c r="K53" s="254">
        <v>555030552</v>
      </c>
      <c r="L53" s="115" t="s">
        <v>1148</v>
      </c>
      <c r="M53" s="116">
        <v>1</v>
      </c>
      <c r="N53" s="115" t="s">
        <v>27</v>
      </c>
      <c r="O53" s="115" t="s">
        <v>26</v>
      </c>
      <c r="P53" s="79"/>
    </row>
    <row r="54" spans="1:16" s="7" customFormat="1" ht="24.75" customHeight="1" outlineLevel="1" x14ac:dyDescent="0.25">
      <c r="A54" s="142">
        <v>7</v>
      </c>
      <c r="B54" s="120" t="s">
        <v>2678</v>
      </c>
      <c r="C54" s="112" t="s">
        <v>31</v>
      </c>
      <c r="D54" s="249" t="s">
        <v>2682</v>
      </c>
      <c r="E54" s="251">
        <v>41851</v>
      </c>
      <c r="F54" s="251">
        <v>42004</v>
      </c>
      <c r="G54" s="158">
        <f t="shared" si="3"/>
        <v>5.0999999999999996</v>
      </c>
      <c r="H54" s="253" t="s">
        <v>2689</v>
      </c>
      <c r="I54" s="113" t="s">
        <v>1154</v>
      </c>
      <c r="J54" s="113" t="s">
        <v>708</v>
      </c>
      <c r="K54" s="254">
        <v>595664580</v>
      </c>
      <c r="L54" s="115" t="s">
        <v>1148</v>
      </c>
      <c r="M54" s="116">
        <v>1</v>
      </c>
      <c r="N54" s="115" t="s">
        <v>27</v>
      </c>
      <c r="O54" s="115" t="s">
        <v>26</v>
      </c>
      <c r="P54" s="79"/>
    </row>
    <row r="55" spans="1:16" s="7" customFormat="1" ht="24.75" customHeight="1" outlineLevel="1" x14ac:dyDescent="0.25">
      <c r="A55" s="142">
        <v>8</v>
      </c>
      <c r="B55" s="120" t="s">
        <v>2678</v>
      </c>
      <c r="C55" s="112" t="s">
        <v>31</v>
      </c>
      <c r="D55" s="249" t="s">
        <v>2683</v>
      </c>
      <c r="E55" s="249" t="s">
        <v>2684</v>
      </c>
      <c r="F55" s="249" t="s">
        <v>2685</v>
      </c>
      <c r="G55" s="158">
        <f t="shared" si="3"/>
        <v>18.533333333333335</v>
      </c>
      <c r="H55" s="253" t="s">
        <v>2690</v>
      </c>
      <c r="I55" s="113" t="s">
        <v>1154</v>
      </c>
      <c r="J55" s="113" t="s">
        <v>708</v>
      </c>
      <c r="K55" s="255">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c r="G179" s="163" t="str">
        <f>IF(F179&gt;0,SUM(E179+F179),"")</f>
        <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2691</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2691</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4fb10211-09fb-4e80-9f0b-184718d5d98c"/>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2020-11-20T15:12:35Z</cp:lastPrinted>
  <dcterms:created xsi:type="dcterms:W3CDTF">2020-10-14T21:57:42Z</dcterms:created>
  <dcterms:modified xsi:type="dcterms:W3CDTF">2020-12-29T22:48:29Z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