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TERCERA\2021-23-100007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<sst xmlns="http://schemas.openxmlformats.org/spreadsheetml/2006/main" count="3609" uniqueCount="2723">
  <si>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</si>
  <si>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</si>
  <si>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</si>
  <si>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</si>
  <si>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</si>
  <si>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</si>
  <si>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</si>
  <si>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</si>
  <si>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</si>
  <si>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</si>
  <si>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</si>
  <si>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</si>
  <si>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</si>
  <si>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</si>
  <si>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</si>
  <si>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</si>
  <si>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</si>
  <si>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</si>
  <si>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</si>
  <si>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</si>
  <si>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</si>
  <si>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</si>
  <si>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</si>
  <si>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</si>
  <si>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</si>
  <si>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</si>
  <si>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</si>
  <si>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</si>
  <si>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</si>
  <si>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</si>
  <si>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</si>
  <si>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</si>
  <si>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</si>
  <si>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</si>
  <si>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</si>
  <si>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</si>
  <si>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</si>
  <si>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</si>
  <si>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</si>
  <si>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</si>
  <si>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</si>
  <si>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</si>
  <si>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</si>
  <si>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</si>
  <si>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</si>
  <si>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</si>
  <si>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</si>
  <si>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</si>
  <si>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</si>
  <si>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</si>
  <si>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</si>
  <si>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</si>
  <si>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</si>
  <si>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</si>
  <si>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</si>
  <si>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</si>
  <si>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</si>
  <si>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</si>
  <si>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</si>
  <si>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</si>
  <si>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</si>
  <si>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</si>
  <si>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</si>
  <si>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</si>
  <si>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</si>
  <si>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</si>
  <si>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</si>
  <si>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</si>
  <si>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</si>
  <si>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</si>
  <si>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</si>
  <si>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</si>
  <si>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</si>
  <si>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</si>
  <si>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</si>
  <si>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</si>
  <si>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</si>
  <si>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</si>
  <si>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</si>
  <si>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</si>
  <si>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</si>
  <si>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</si>
  <si>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</si>
  <si>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</si>
  <si>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</si>
  <si>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</si>
  <si>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</si>
  <si>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</si>
  <si>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</si>
  <si>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</si>
  <si>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</si>
  <si>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</si>
  <si>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</si>
  <si>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</si>
  <si>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</si>
  <si>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</si>
  <si>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</si>
  <si>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</si>
  <si>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</si>
  <si>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</si>
  <si>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</si>
  <si>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</si>
  <si>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</si>
  <si>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</si>
  <si>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</si>
  <si>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</si>
  <si>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</si>
  <si>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</si>
  <si>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</si>
  <si>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</si>
  <si>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</si>
  <si>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</si>
  <si>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</si>
  <si>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</si>
  <si>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</si>
  <si>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</si>
  <si>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</si>
  <si>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</si>
  <si>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</si>
  <si>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</si>
  <si>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</si>
  <si>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</si>
  <si>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</si>
  <si>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</si>
  <si>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</si>
  <si>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</si>
  <si>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</si>
  <si>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</si>
  <si>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</si>
  <si>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</si>
  <si>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</si>
  <si>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</si>
  <si>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</si>
  <si>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</si>
  <si>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</si>
  <si>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</si>
  <si>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</si>
  <si>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</si>
  <si>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</si>
  <si>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</si>
  <si>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</si>
  <si>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</si>
  <si>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</si>
  <si>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</si>
  <si>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</si>
  <si>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</si>
  <si>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</si>
  <si>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</si>
  <si>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</si>
  <si>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</si>
  <si>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</si>
  <si>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</si>
  <si>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</si>
  <si>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</si>
  <si>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</si>
  <si>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</si>
  <si>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</si>
  <si>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</si>
  <si>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</si>
  <si>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</si>
  <si>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</si>
  <si>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</si>
  <si>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</si>
  <si>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</si>
  <si>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</si>
  <si>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</si>
  <si>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</si>
  <si>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</si>
  <si>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</si>
  <si>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</si>
  <si>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</si>
  <si>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</si>
  <si>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</si>
  <si>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</si>
  <si>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</si>
  <si>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</si>
  <si>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</si>
  <si>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</si>
  <si>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</si>
  <si>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</si>
  <si>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</si>
  <si>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</si>
  <si>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</si>
  <si>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</si>
  <si>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</si>
  <si>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</si>
  <si>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</si>
  <si>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</si>
  <si>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</si>
  <si>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</si>
  <si>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</si>
  <si>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</si>
  <si>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</si>
  <si>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</si>
  <si>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</si>
  <si>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</si>
  <si>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</si>
  <si>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</si>
  <si>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</si>
  <si>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</si>
  <si>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</si>
  <si>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</si>
  <si>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</si>
  <si>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</si>
  <si>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</si>
  <si>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</si>
  <si>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</si>
  <si>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</si>
  <si>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</si>
  <si>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</si>
  <si>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</si>
  <si>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</si>
  <si>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</si>
  <si>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</si>
  <si>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</si>
  <si>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</si>
  <si>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</si>
  <si>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</si>
  <si>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</si>
  <si>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</si>
  <si>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</si>
  <si>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</si>
  <si>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</si>
  <si>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</si>
  <si>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</si>
  <si>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</si>
  <si>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</si>
  <si>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</si>
  <si>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</si>
  <si>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</si>
  <si>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</si>
  <si>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</si>
  <si>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</si>
  <si>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</si>
  <si>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</si>
  <si>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</si>
  <si>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</si>
  <si>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</si>
  <si>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</si>
  <si>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</si>
  <si>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</si>
  <si>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</si>
  <si>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</si>
  <si>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</si>
  <si>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</si>
  <si>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</si>
  <si>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</si>
  <si>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</si>
  <si>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</si>
  <si>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</si>
  <si>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</si>
  <si>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</si>
  <si>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</si>
  <si>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</si>
  <si>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</si>
  <si>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</si>
  <si>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</si>
  <si>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</si>
  <si>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</si>
  <si>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</si>
  <si>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</si>
  <si>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</si>
  <si>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</si>
  <si>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</si>
  <si>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</si>
  <si>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</si>
  <si>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</si>
  <si>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</si>
  <si>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</si>
  <si>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</si>
  <si>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</si>
  <si>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</si>
  <si>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</si>
  <si>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</si>
  <si>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</si>
  <si>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</si>
  <si>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</si>
  <si>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</si>
  <si>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</si>
  <si>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</si>
  <si>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</si>
  <si>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</si>
  <si>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</si>
  <si>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</si>
  <si>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</si>
  <si>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</si>
  <si>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</si>
  <si>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</si>
  <si>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</si>
  <si>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</si>
  <si>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</si>
  <si>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</si>
  <si>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</si>
  <si>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</si>
  <si>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</si>
  <si>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</si>
  <si>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</si>
  <si>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</si>
  <si>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</si>
  <si>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</si>
  <si>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</si>
  <si>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</si>
  <si>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</si>
  <si>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</si>
  <si>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</si>
  <si>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</si>
  <si>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</si>
  <si>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</si>
  <si>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</si>
  <si>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</si>
  <si>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</si>
  <si>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</si>
  <si>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</si>
  <si>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</si>
  <si>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</si>
  <si>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</si>
  <si>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</si>
  <si>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</si>
  <si>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</si>
  <si>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</si>
  <si>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</si>
  <si>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</si>
  <si>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</si>
  <si>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</si>
  <si>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</si>
  <si>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</si>
  <si>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</si>
  <si>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</si>
  <si>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</si>
  <si>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</si>
  <si>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</si>
  <si>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</si>
  <si>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</si>
  <si>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</si>
  <si>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</si>
  <si>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</si>
  <si>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</si>
  <si>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</si>
  <si>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</si>
  <si>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</si>
  <si>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</si>
  <si>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</si>
  <si>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</si>
  <si>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</si>
  <si>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</si>
  <si>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</si>
  <si>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</si>
  <si>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</si>
  <si>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</si>
  <si>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</si>
  <si>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</si>
  <si>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</si>
  <si>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</si>
  <si>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</si>
  <si>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</si>
  <si>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</si>
  <si>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</si>
  <si>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</si>
  <si>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</si>
  <si>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</si>
  <si>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</si>
  <si>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</si>
  <si>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</si>
  <si>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</si>
  <si>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</si>
  <si>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</si>
  <si>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</si>
  <si>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</si>
  <si>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</si>
  <si>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</si>
  <si>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</si>
  <si>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</si>
  <si>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</si>
  <si>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</si>
  <si>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</si>
  <si>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</si>
  <si>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</si>
  <si>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</si>
  <si>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</si>
  <si>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</si>
  <si>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</si>
  <si>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</si>
  <si>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</si>
  <si>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</si>
  <si>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</si>
  <si>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</si>
  <si>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</si>
  <si>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</si>
  <si>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</si>
  <si>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</si>
  <si>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</si>
  <si>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</si>
  <si>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</si>
  <si>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</si>
  <si>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</si>
  <si>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</si>
  <si>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</si>
  <si>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</si>
  <si>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</si>
  <si>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</si>
  <si>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</si>
  <si>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</si>
  <si>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</si>
  <si>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</si>
  <si>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</si>
  <si>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</si>
  <si>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</si>
  <si>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</si>
  <si>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</si>
  <si>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</si>
  <si>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</si>
  <si>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</si>
  <si>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</si>
  <si>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</si>
  <si>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</si>
  <si>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</si>
  <si>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</si>
  <si>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</si>
  <si>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</si>
  <si>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</si>
  <si>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</si>
  <si>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</si>
  <si>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</si>
  <si>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</si>
  <si>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</si>
  <si>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</si>
  <si>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</si>
  <si>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</si>
  <si>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</si>
  <si>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</si>
  <si>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</si>
  <si>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</si>
  <si>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</si>
  <si>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</si>
  <si>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</si>
  <si>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</si>
  <si>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</si>
  <si>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</si>
  <si>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</si>
  <si>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</si>
  <si>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</si>
  <si>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</si>
  <si>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</si>
  <si>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</si>
  <si>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</si>
  <si>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</si>
  <si>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</si>
  <si>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</si>
  <si>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</si>
  <si>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</si>
  <si>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</si>
  <si>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</si>
  <si>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</si>
  <si>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</si>
  <si>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</si>
  <si>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</si>
  <si>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</si>
  <si>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</si>
  <si>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</si>
  <si>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</si>
  <si>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</si>
  <si>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</si>
  <si>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</si>
  <si>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</si>
  <si>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</si>
  <si>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</si>
  <si>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</si>
  <si>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</si>
  <si>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</si>
  <si>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</si>
  <si>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</si>
  <si>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</si>
  <si>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</si>
  <si>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</si>
  <si>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</si>
  <si>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</si>
  <si>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</si>
  <si>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</si>
  <si>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</si>
  <si>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</si>
  <si>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</si>
  <si>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</si>
  <si>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</si>
  <si>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</si>
  <si>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</si>
  <si>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</si>
  <si>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</si>
  <si>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</si>
  <si>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</si>
  <si>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</si>
  <si>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</si>
  <si>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</si>
  <si>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</si>
  <si>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</si>
  <si>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</si>
  <si>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</si>
  <si>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</si>
  <si>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</si>
  <si>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</si>
  <si>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</si>
  <si>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</si>
  <si>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</si>
  <si>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</si>
  <si>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</si>
  <si>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</si>
  <si>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</si>
  <si>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</si>
  <si>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</si>
  <si>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</si>
  <si>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</si>
  <si>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</si>
  <si>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</si>
  <si>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</si>
  <si>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</si>
  <si>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</si>
  <si>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</si>
  <si>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</si>
  <si>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</si>
  <si>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</si>
  <si>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</si>
  <si>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</si>
  <si>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</si>
  <si>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</si>
  <si>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</si>
  <si>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</si>
  <si>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</si>
  <si>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</si>
  <si>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</si>
  <si>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</si>
  <si>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</si>
  <si>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</si>
  <si>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</si>
  <si>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</si>
  <si>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</si>
  <si>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</si>
  <si>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</si>
  <si>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</si>
  <si>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</si>
  <si>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</si>
  <si>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</si>
  <si>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</si>
  <si>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</si>
  <si>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</si>
  <si>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</si>
  <si>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</si>
  <si>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</si>
  <si>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</si>
  <si>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</si>
  <si>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</si>
  <si>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</si>
  <si>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</si>
  <si>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</si>
  <si>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</si>
  <si>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</si>
  <si>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</si>
  <si>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</si>
  <si>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</si>
  <si>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</si>
  <si>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</si>
  <si>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</si>
  <si>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</si>
  <si>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</si>
  <si>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</si>
  <si>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</si>
  <si>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</si>
  <si>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</si>
  <si>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</si>
  <si>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</si>
  <si>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</si>
  <si>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</si>
  <si>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</si>
  <si>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</si>
  <si>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</si>
  <si>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</si>
  <si>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</si>
  <si>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</si>
  <si>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</si>
  <si>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</si>
  <si>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</si>
  <si>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</si>
  <si>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</si>
  <si>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</si>
  <si>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</si>
  <si>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</si>
  <si>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</si>
  <si>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</si>
  <si>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</si>
  <si>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</si>
  <si>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</si>
  <si>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</si>
  <si>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</si>
  <si>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</si>
  <si>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</si>
  <si>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</si>
  <si>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</si>
  <si>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</si>
  <si>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</si>
  <si>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</si>
  <si>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</si>
  <si>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</si>
  <si>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</si>
  <si>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</si>
  <si>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</si>
  <si>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</si>
  <si>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</si>
  <si>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</si>
  <si>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</si>
  <si>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</si>
  <si>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</si>
  <si>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</si>
  <si>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</si>
  <si>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</si>
  <si>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</si>
  <si>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</si>
  <si>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</si>
  <si>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</si>
  <si>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</si>
  <si>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</si>
  <si>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</si>
  <si>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</si>
  <si>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</si>
  <si>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</si>
  <si>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</si>
  <si>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</si>
  <si>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</si>
  <si>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</si>
  <si>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</si>
  <si>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</si>
  <si>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</si>
  <si>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</si>
  <si>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</si>
  <si>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</si>
  <si>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</si>
  <si>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</si>
  <si>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</si>
  <si>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</si>
  <si>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</si>
  <si>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</si>
  <si>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</si>
  <si>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</si>
  <si>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</si>
  <si>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</si>
  <si>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</si>
  <si>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</si>
  <si>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</si>
  <si>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</si>
  <si>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</si>
  <si>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</si>
  <si>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</si>
  <si>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</si>
  <si>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</si>
  <si>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</si>
  <si>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</si>
  <si>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</si>
  <si>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</si>
  <si>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</si>
  <si>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</si>
  <si>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</si>
  <si>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</si>
  <si>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</si>
  <si>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</si>
  <si>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</si>
  <si>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</si>
  <si>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</si>
  <si>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</si>
  <si>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</si>
  <si>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</si>
  <si>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</si>
  <si>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</si>
  <si>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</si>
  <si>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</si>
  <si>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</si>
  <si>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</si>
  <si>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</si>
  <si>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</si>
  <si>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</si>
  <si>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</si>
  <si>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</si>
  <si>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</si>
  <si>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</si>
  <si>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</si>
  <si>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</si>
  <si>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</si>
  <si>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</si>
  <si>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</si>
  <si>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</si>
  <si>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</si>
  <si>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</si>
  <si>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</si>
  <si>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</si>
  <si>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</si>
  <si>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</si>
  <si>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</si>
  <si>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</si>
  <si>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</si>
  <si>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</si>
  <si>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</si>
  <si>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</si>
  <si>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</si>
  <si>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</si>
  <si>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</si>
  <si>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</si>
  <si>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</si>
  <si>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</si>
  <si>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</si>
  <si>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</si>
  <si>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</si>
  <si>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</si>
  <si>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</si>
  <si>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</si>
  <si>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</si>
  <si>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</si>
  <si>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</si>
  <si>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</si>
  <si>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</si>
  <si>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</si>
  <si>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</si>
  <si>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</si>
  <si>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</si>
  <si>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</si>
  <si>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</si>
  <si>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</si>
  <si>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</si>
  <si>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</si>
  <si>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</si>
  <si>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</si>
  <si>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</si>
  <si>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</si>
  <si>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</si>
  <si>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</si>
  <si>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</si>
  <si>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</si>
  <si>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</si>
  <si>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</si>
  <si>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</si>
  <si>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</si>
  <si>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</si>
  <si>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</si>
  <si>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</si>
  <si>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</si>
  <si>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</si>
  <si>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</si>
  <si>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</si>
  <si>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</si>
  <si>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</si>
  <si>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</si>
  <si>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</si>
  <si>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</si>
  <si>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</si>
  <si>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</si>
  <si>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</si>
  <si>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</si>
  <si>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</si>
  <si>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</si>
  <si>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</si>
  <si>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</si>
  <si>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</si>
  <si>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</si>
  <si>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</si>
  <si>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</si>
  <si>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</si>
  <si>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</si>
  <si>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</si>
  <si>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</si>
  <si>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</si>
  <si>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</si>
  <si>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</si>
  <si>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</si>
  <si>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</si>
  <si>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</si>
  <si>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</si>
  <si>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</si>
  <si>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</si>
  <si>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</si>
  <si>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</si>
  <si>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</si>
  <si>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</si>
  <si>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</si>
  <si>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</si>
  <si>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</si>
  <si>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</si>
  <si>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</si>
  <si>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</si>
  <si>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</si>
  <si>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</si>
  <si>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</si>
  <si>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</si>
  <si>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</si>
  <si>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</si>
  <si>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</si>
  <si>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</si>
  <si>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</si>
  <si>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</si>
  <si>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</si>
  <si>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</si>
  <si>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</si>
  <si>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</si>
  <si>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</si>
  <si>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</si>
  <si>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</si>
  <si>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</si>
  <si>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</si>
  <si>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</si>
  <si>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</si>
  <si>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</si>
  <si>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</si>
  <si>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</si>
  <si>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</si>
  <si>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</si>
  <si>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</si>
  <si>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</si>
  <si>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</si>
  <si>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</si>
  <si>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</si>
  <si>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</si>
  <si>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</si>
  <si>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</si>
  <si>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</si>
  <si>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</si>
  <si>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</si>
  <si>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</si>
  <si>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</si>
  <si>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</si>
  <si>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</si>
  <si>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</si>
  <si>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</si>
  <si>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</si>
  <si>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</si>
  <si>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</si>
  <si>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</si>
  <si>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</si>
  <si>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</si>
  <si>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</si>
  <si>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</si>
  <si>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</si>
  <si>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</si>
  <si>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</si>
  <si>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</si>
  <si>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</si>
  <si>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</si>
  <si>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</si>
  <si>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</si>
  <si>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</si>
  <si>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</si>
  <si>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</si>
  <si>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</si>
  <si>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</si>
  <si>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</si>
  <si>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</si>
  <si>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</si>
  <si>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</si>
  <si>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</si>
  <si>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</si>
  <si>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</si>
  <si>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</si>
  <si>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</si>
  <si>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</si>
  <si>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</si>
  <si>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</si>
  <si>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</si>
  <si>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</si>
  <si>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</si>
  <si>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</si>
  <si>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</si>
  <si>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</si>
  <si>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</si>
  <si>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</si>
  <si>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</si>
  <si>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</si>
  <si>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</si>
  <si>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</si>
  <si>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</si>
  <si>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</si>
  <si>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</si>
  <si>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</si>
  <si>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</si>
  <si>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</si>
  <si>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</si>
  <si>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</si>
  <si>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</si>
  <si>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</si>
  <si>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</si>
  <si>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</si>
  <si>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</si>
  <si>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</si>
  <si>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</si>
  <si>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</si>
  <si>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</si>
  <si>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</si>
  <si>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</si>
  <si>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</si>
  <si>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</si>
  <si>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</si>
  <si>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</si>
  <si>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</si>
  <si>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</si>
  <si>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</si>
  <si>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</si>
  <si>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</si>
  <si>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</si>
  <si>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</si>
  <si>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</si>
  <si>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</si>
  <si>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</si>
  <si>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</si>
  <si>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</si>
  <si>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</si>
  <si>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</si>
  <si>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</si>
  <si>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</si>
  <si>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</si>
  <si>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</si>
  <si>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</si>
  <si>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</si>
  <si>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</si>
  <si>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</si>
  <si>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</si>
  <si>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</si>
  <si>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</si>
  <si>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</si>
  <si>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</si>
  <si>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</si>
  <si>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</si>
  <si>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</si>
  <si>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</si>
  <si>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</si>
  <si>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</si>
  <si>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</si>
  <si>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</si>
  <si>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</si>
  <si>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</si>
  <si>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</si>
  <si>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</si>
  <si>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</si>
  <si>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</si>
  <si>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</si>
  <si>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</si>
  <si>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</si>
  <si>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</si>
  <si>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</si>
  <si>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</si>
  <si>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</si>
  <si>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</si>
  <si>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</si>
  <si>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</si>
  <si>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</si>
  <si>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</si>
  <si>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</si>
  <si>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</si>
  <si>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</si>
  <si>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</si>
  <si>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</si>
  <si>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</si>
  <si>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</si>
  <si>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</si>
  <si>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</si>
  <si>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</si>
  <si>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</si>
  <si>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</si>
  <si>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</si>
  <si>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</si>
  <si>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</si>
  <si>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</si>
  <si>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</si>
  <si>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</si>
  <si>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</si>
  <si>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</si>
  <si>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</si>
  <si>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</si>
  <si>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</si>
  <si>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</si>
  <si>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</si>
  <si>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</si>
  <si>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</si>
  <si>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</si>
  <si>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</si>
  <si>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</si>
  <si>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</si>
  <si>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</si>
  <si>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</si>
  <si>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</si>
  <si>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</si>
  <si>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</si>
  <si>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</si>
  <si>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</si>
  <si>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</si>
  <si>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</si>
  <si>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</si>
  <si>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</si>
  <si>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</si>
  <si>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</si>
  <si>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</si>
  <si>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</si>
  <si>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</si>
  <si>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</si>
  <si>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</si>
  <si>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</si>
  <si>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</si>
  <si>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</si>
  <si>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</si>
  <si>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</si>
  <si>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</si>
  <si>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</si>
  <si>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</si>
  <si>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</si>
  <si>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</si>
  <si>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</si>
  <si>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</si>
  <si>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</si>
  <si>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</si>
  <si>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</si>
  <si>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</si>
  <si>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</si>
  <si>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</si>
  <si>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</si>
  <si>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</si>
  <si>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</si>
  <si>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</si>
  <si>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</si>
  <si>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</si>
  <si>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</si>
  <si>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</si>
  <si>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</si>
  <si>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</si>
  <si>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</si>
  <si>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</si>
  <si>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</si>
  <si>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</si>
  <si>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</si>
  <si>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</si>
  <si>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</si>
  <si>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</si>
  <si>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</si>
  <si>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</si>
  <si>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</si>
  <si>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</si>
  <si>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</si>
  <si>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</si>
  <si>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</si>
  <si>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</si>
  <si>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</si>
  <si>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</si>
  <si>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</si>
  <si>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</si>
  <si>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</si>
  <si>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</si>
  <si>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</si>
  <si>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</si>
  <si>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</si>
  <si>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</si>
  <si>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</si>
  <si>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</si>
  <si>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</si>
  <si>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</si>
  <si>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</si>
  <si>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</si>
  <si>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</si>
  <si>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</si>
  <si>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</si>
  <si>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</si>
  <si>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</si>
  <si>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</si>
  <si>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</si>
  <si>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</si>
  <si>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</si>
  <si>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</si>
  <si>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</si>
  <si>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</si>
  <si>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</si>
  <si>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</si>
  <si>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</si>
  <si>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</si>
  <si>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</si>
  <si>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</si>
  <si>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</si>
  <si>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</si>
  <si>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</si>
  <si>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</si>
  <si>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</si>
  <si>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</si>
  <si>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</si>
  <si>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</si>
  <si>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</si>
  <si>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</si>
  <si>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</si>
  <si>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</si>
  <si>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</si>
  <si>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</si>
  <si>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</si>
  <si>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</si>
  <si>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</si>
  <si>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</si>
  <si>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</si>
  <si>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</si>
  <si>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</si>
  <si>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</si>
  <si>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</si>
  <si>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</si>
  <si>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</si>
  <si>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</si>
  <si>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</si>
  <si>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</si>
  <si>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</si>
  <si>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</si>
  <si>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</si>
  <si>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</si>
  <si>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</si>
  <si>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</si>
  <si>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</si>
  <si>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</si>
  <si>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</si>
  <si>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</si>
  <si>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</si>
  <si>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</si>
  <si>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</si>
  <si>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</si>
  <si>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</si>
  <si>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</si>
  <si>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</si>
  <si>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</si>
  <si>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</si>
  <si>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</si>
  <si>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</si>
  <si>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</si>
  <si>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</si>
  <si>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</si>
  <si>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</si>
  <si>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</si>
  <si>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</si>
  <si>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</si>
  <si>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</si>
  <si>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</si>
  <si>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</si>
  <si>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</si>
  <si>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</si>
  <si>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</si>
  <si>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</si>
  <si>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</si>
  <si>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</si>
  <si>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</si>
  <si>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</si>
  <si>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</si>
  <si>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</si>
  <si>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</si>
  <si>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</si>
  <si>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</si>
  <si>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</si>
  <si>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</si>
  <si>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</si>
  <si>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</si>
  <si>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</si>
  <si>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</si>
  <si>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</si>
  <si>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</si>
  <si>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</si>
  <si>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</si>
  <si>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</si>
  <si>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</si>
  <si>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</si>
  <si>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</si>
  <si>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</si>
  <si>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</si>
  <si>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</si>
  <si>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</si>
  <si>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</si>
  <si>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</si>
  <si>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</si>
  <si>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</si>
  <si>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</si>
  <si>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</si>
  <si>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</si>
  <si>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</si>
  <si>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</si>
  <si>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</si>
  <si>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</si>
  <si>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</si>
  <si>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</si>
  <si>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</si>
  <si>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</si>
  <si>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</si>
  <si>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</si>
  <si>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</si>
  <si>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</si>
  <si>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</si>
  <si>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</si>
  <si>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</si>
  <si>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</si>
  <si>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</si>
  <si>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</si>
  <si>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</si>
  <si>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</si>
  <si>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</si>
  <si>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</si>
  <si>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</si>
  <si>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</si>
  <si>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</si>
  <si>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</si>
  <si>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</si>
  <si>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</si>
  <si>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</si>
  <si>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</si>
  <si>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</si>
  <si>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</si>
  <si>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</si>
  <si>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</si>
  <si>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</si>
  <si>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</si>
  <si>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</si>
  <si>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</si>
  <si>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</si>
  <si>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</si>
  <si>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</si>
  <si>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</si>
  <si>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</si>
  <si>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</si>
  <si>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</si>
  <si>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</si>
  <si>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</si>
  <si>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</si>
  <si>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</si>
  <si>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</si>
  <si>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</si>
  <si>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</si>
  <si>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</si>
  <si>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</si>
  <si>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</si>
  <si>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</si>
  <si>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</si>
  <si>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</si>
  <si>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</si>
  <si>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</si>
  <si>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</si>
  <si>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</si>
  <si>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</si>
  <si>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</si>
  <si>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</si>
  <si>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</si>
  <si>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</si>
  <si>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</si>
  <si>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</si>
  <si>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</si>
  <si>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</si>
  <si>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</si>
  <si>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</si>
  <si>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</si>
  <si>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</si>
  <si>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</si>
  <si>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</si>
  <si>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</si>
  <si>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</si>
  <si>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</si>
  <si>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</si>
  <si>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</si>
  <si>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</si>
  <si>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</si>
  <si>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</si>
  <si>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</si>
  <si>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</si>
  <si>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</si>
  <si>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</si>
  <si>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</si>
  <si>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</si>
  <si>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</si>
  <si>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</si>
  <si>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</si>
  <si>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</si>
  <si>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</si>
  <si>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</si>
  <si>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</si>
  <si>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</si>
  <si>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</si>
  <si>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</si>
  <si>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</si>
  <si>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</si>
  <si>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</si>
  <si>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</si>
  <si>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</si>
  <si>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</si>
  <si>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</si>
  <si>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</si>
  <si>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</si>
  <si>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</si>
  <si>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</si>
  <si>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</si>
  <si>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</si>
  <si>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</si>
  <si>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</si>
  <si>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</si>
  <si>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</si>
  <si>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</si>
  <si>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</si>
  <si>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</si>
  <si>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</si>
  <si>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</si>
  <si>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</si>
  <si>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</si>
  <si>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</si>
  <si>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</si>
  <si>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</si>
  <si>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</si>
  <si>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</si>
  <si>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</si>
  <si>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</si>
  <si>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</si>
  <si>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</si>
  <si>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</si>
  <si>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</si>
  <si>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</si>
  <si>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</si>
  <si>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</si>
  <si>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</si>
  <si>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</si>
  <si>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</si>
  <si>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</si>
  <si>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</si>
  <si>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</si>
  <si>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</si>
  <si>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</si>
  <si>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</si>
  <si>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</si>
  <si>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</si>
  <si>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</si>
  <si>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</si>
  <si>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</si>
  <si>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</si>
  <si>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</si>
  <si>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</si>
  <si>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</si>
  <si>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</si>
  <si>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</si>
  <si>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</si>
  <si>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</si>
  <si>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</si>
  <si>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</si>
  <si>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</si>
  <si>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</si>
  <si>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</si>
  <si>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</si>
  <si>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</si>
  <si>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</si>
  <si>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</si>
  <si>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</si>
  <si>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</si>
  <si>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</si>
  <si>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</si>
  <si>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</si>
  <si>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</si>
  <si>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</si>
  <si>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</si>
  <si>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</si>
  <si>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</si>
  <si>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</si>
  <si>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</si>
  <si>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</si>
  <si>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</si>
  <si>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</si>
  <si>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</si>
  <si>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</si>
  <si>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</si>
  <si>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</si>
  <si>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</si>
  <si>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</si>
  <si>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</si>
  <si>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</si>
  <si>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</si>
  <si>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</si>
  <si>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</si>
  <si>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</si>
  <si>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</si>
  <si>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</si>
  <si>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</si>
  <si>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</si>
  <si>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</si>
  <si>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</si>
  <si>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</si>
  <si>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</si>
  <si>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</si>
  <si>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</si>
  <si>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</si>
  <si>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</si>
  <si>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</si>
  <si>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</si>
  <si>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</si>
  <si>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</si>
  <si>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</si>
  <si>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</si>
  <si>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</si>
  <si>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</si>
  <si>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</si>
  <si>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</si>
  <si>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</si>
  <si>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</si>
  <si>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</si>
  <si>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</si>
  <si>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</si>
  <si>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</si>
  <si>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</si>
  <si>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</si>
  <si>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</si>
  <si>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</si>
  <si>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</si>
  <si>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</si>
  <si>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</si>
  <si>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</si>
  <si>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</si>
  <si>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</si>
  <si>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</si>
  <si>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</si>
  <si>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</si>
  <si>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</si>
  <si>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</si>
  <si>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</si>
  <si>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</si>
  <si>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</si>
  <si>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</si>
  <si>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</si>
  <si>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</si>
  <si>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</si>
  <si>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</si>
  <si>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</si>
  <si>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</si>
  <si>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</si>
  <si>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</si>
  <si>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</si>
  <si>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</si>
  <si>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</si>
  <si>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</si>
  <si>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</si>
  <si>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</si>
  <si>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</si>
  <si>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</si>
  <si>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</si>
  <si>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</si>
  <si>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</si>
  <si>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</si>
  <si>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</si>
  <si>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</si>
  <si>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</si>
  <si>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</si>
  <si>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</si>
  <si>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</si>
  <si>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</si>
  <si>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</si>
  <si>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</si>
  <si>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</si>
  <si>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</si>
  <si>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</si>
  <si>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</si>
  <si>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</si>
  <si>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</si>
  <si>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</si>
  <si>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</si>
  <si>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</si>
  <si>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</si>
  <si>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</si>
  <si>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</si>
  <si>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</si>
  <si>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</si>
  <si>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</si>
  <si>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</si>
  <si>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</si>
  <si>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</si>
  <si>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</si>
  <si>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</si>
  <si>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</si>
  <si>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</si>
  <si>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</si>
  <si>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</si>
  <si>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</si>
  <si>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</si>
  <si>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</si>
  <si>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</si>
  <si>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</si>
  <si>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</si>
  <si>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</si>
  <si>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</si>
  <si>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</si>
  <si>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</si>
  <si>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</si>
  <si>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</si>
  <si>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</si>
  <si>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</si>
  <si>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</si>
  <si>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</si>
  <si>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</si>
  <si>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</si>
  <si>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</si>
  <si>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</si>
  <si>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</si>
  <si>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</si>
  <si>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</si>
  <si>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</si>
  <si>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</si>
  <si>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</si>
  <si>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</si>
  <si>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</si>
  <si>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</si>
  <si>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</si>
  <si>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</si>
  <si>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</si>
  <si>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</si>
  <si>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</si>
  <si>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</si>
  <si>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</si>
  <si>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</si>
  <si>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</si>
  <si>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</si>
  <si>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</si>
  <si>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</si>
  <si>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</si>
  <si>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</si>
  <si>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</si>
  <si>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</si>
  <si>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</si>
  <si>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</si>
  <si>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</si>
  <si>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</si>
  <si>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</si>
  <si>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</si>
  <si>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</si>
  <si>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</si>
  <si>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</si>
  <si>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</si>
  <si>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</si>
  <si>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</si>
  <si>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</si>
  <si>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</si>
  <si>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</si>
  <si>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</si>
  <si>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</si>
  <si>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</si>
  <si>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</si>
  <si>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</si>
  <si>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</si>
  <si>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</si>
  <si>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</si>
  <si>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</si>
  <si>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</si>
  <si>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</si>
  <si>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</si>
  <si>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</si>
  <si>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</si>
  <si>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</si>
  <si>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</si>
  <si>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</si>
  <si>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</si>
  <si>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</si>
  <si>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</si>
  <si>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</si>
  <si>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</si>
  <si>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</si>
  <si>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</si>
  <si>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</si>
  <si>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</si>
  <si>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</si>
  <si>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</si>
  <si>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</si>
  <si>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</si>
  <si>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</si>
  <si>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</si>
  <si>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</si>
  <si>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</si>
  <si>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</si>
  <si>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</si>
  <si>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</si>
  <si>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</si>
  <si>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</si>
  <si>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</si>
  <si>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</si>
  <si>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</si>
  <si>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</si>
  <si>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</si>
  <si>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</si>
  <si>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</si>
  <si>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</si>
  <si>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</si>
  <si>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</si>
  <si>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</si>
  <si>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</si>
  <si>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</si>
  <si>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</si>
  <si>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</si>
  <si>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</si>
  <si>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</si>
  <si>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</si>
  <si>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</si>
  <si>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</si>
  <si>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</si>
  <si>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</si>
  <si>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</si>
  <si>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</si>
  <si>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</si>
  <si>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</si>
  <si>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</si>
  <si>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</si>
  <si>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</si>
  <si>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</si>
  <si>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</si>
  <si>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</si>
  <si>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</si>
  <si>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</si>
  <si>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</si>
  <si>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</si>
  <si>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</si>
  <si>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</si>
  <si>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</si>
  <si>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</si>
  <si>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</si>
  <si>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</si>
  <si>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</si>
  <si>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</si>
  <si>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</si>
  <si>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</si>
  <si>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</si>
  <si>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</si>
  <si>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</si>
  <si>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</si>
  <si>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</si>
  <si>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</si>
  <si>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</si>
  <si>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</si>
  <si>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</si>
  <si>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</si>
  <si>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</si>
  <si>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</si>
  <si>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</si>
  <si>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</si>
  <si>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</si>
  <si>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</si>
  <si>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</si>
  <si>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</si>
  <si>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</si>
  <si>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</si>
  <si>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</si>
  <si>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</si>
  <si>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</si>
  <si>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</si>
  <si>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</si>
  <si>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</si>
  <si>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</si>
  <si>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</si>
  <si>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</si>
  <si>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</si>
  <si>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</si>
  <si>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</si>
  <si>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</si>
  <si>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</si>
  <si>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</si>
  <si>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</si>
  <si>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</si>
  <si>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</si>
  <si>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</si>
  <si>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</si>
  <si>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</si>
  <si>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</si>
  <si>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</si>
  <si>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</si>
  <si>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</si>
  <si>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</si>
  <si>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</si>
  <si>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</si>
  <si>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</si>
  <si>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</si>
  <si>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</si>
  <si>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</si>
  <si>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</si>
  <si>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</si>
  <si>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</si>
  <si>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</si>
  <si>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</si>
  <si>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</si>
  <si>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</si>
  <si>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</si>
  <si>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</si>
  <si>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</si>
  <si>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</si>
  <si>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</si>
  <si>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</si>
  <si>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</si>
  <si>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</si>
  <si>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</si>
  <si>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</si>
  <si>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</si>
  <si>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</si>
  <si>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</si>
  <si>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</si>
  <si>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</si>
  <si>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</si>
  <si>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</si>
  <si>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</si>
  <si>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</si>
  <si>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</si>
  <si>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</si>
  <si>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</si>
  <si>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</si>
  <si>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</si>
  <si>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</si>
  <si>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</si>
  <si>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</si>
  <si>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</si>
  <si>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</si>
  <si>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</si>
  <si>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</si>
  <si>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</si>
  <si>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</si>
  <si>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</si>
  <si>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</si>
  <si>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</si>
  <si>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</si>
  <si>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</si>
  <si>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</si>
  <si>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</si>
  <si>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</si>
  <si>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</si>
  <si>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</si>
  <si>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</si>
  <si>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</si>
  <si>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</si>
  <si>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</si>
  <si>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</si>
  <si>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</si>
  <si>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</si>
  <si>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</si>
  <si>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</si>
  <si>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</si>
  <si>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</si>
  <si>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</si>
  <si>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</si>
  <si>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</si>
  <si>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</si>
  <si>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</si>
  <si>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</si>
  <si>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</si>
  <si>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</si>
  <si>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</si>
  <si>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</si>
  <si>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</si>
  <si>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</si>
  <si>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</si>
  <si>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</si>
  <si>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</si>
  <si>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</si>
  <si>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</si>
  <si>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</si>
  <si>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</si>
  <si>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</si>
  <si>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</si>
  <si>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</si>
  <si>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</si>
  <si>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</si>
  <si>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</si>
  <si>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</si>
  <si>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</si>
  <si>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</si>
  <si>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</si>
  <si>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</si>
  <si>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</si>
  <si>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</si>
  <si>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</si>
  <si>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</si>
  <si>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</si>
  <si>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</si>
  <si>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</si>
  <si>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</si>
  <si>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</si>
  <si>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</si>
  <si>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</si>
  <si>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</si>
  <si>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</si>
  <si>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</si>
  <si>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</si>
  <si>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</si>
  <si>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</si>
  <si>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</si>
  <si>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</si>
  <si>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</si>
  <si>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</si>
  <si>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</si>
  <si>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</si>
  <si>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</si>
  <si>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</si>
  <si>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</si>
  <si>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</si>
  <si>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</si>
  <si>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</si>
  <si>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</si>
  <si>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</si>
  <si>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</si>
  <si>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</si>
  <si>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</si>
  <si>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</si>
  <si>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</si>
  <si>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</si>
  <si>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</si>
  <si>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</si>
  <si>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</si>
  <si>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</si>
  <si>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</si>
  <si>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</si>
  <si>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</si>
  <si>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</si>
  <si>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</si>
  <si>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</si>
  <si>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</si>
  <si>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</si>
  <si>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</si>
  <si>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</si>
  <si>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</si>
  <si>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</si>
  <si>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</si>
  <si>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</si>
  <si>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</si>
  <si>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</si>
  <si>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</si>
  <si>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</si>
  <si>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</si>
  <si>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</si>
  <si>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</si>
  <si>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</si>
  <si>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</si>
  <si>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</si>
  <si>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</si>
  <si>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</si>
  <si>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</si>
  <si>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</si>
  <si>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</si>
  <si>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</si>
  <si>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</si>
  <si>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</si>
  <si>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</si>
  <si>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</si>
  <si>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</si>
  <si>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</si>
  <si>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</si>
  <si>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</si>
  <si>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</si>
  <si>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</si>
  <si>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</si>
  <si>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</si>
  <si>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</si>
  <si>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</si>
  <si>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</si>
  <si>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</si>
  <si>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</si>
  <si>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</si>
  <si>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</si>
  <si>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</si>
  <si>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</si>
  <si>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</si>
  <si>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</si>
  <si>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</si>
  <si>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</si>
  <si>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</si>
  <si>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</si>
  <si>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</si>
  <si>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</si>
  <si>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</si>
  <si>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</si>
  <si>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</si>
  <si>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</si>
  <si>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</si>
  <si>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</si>
  <si>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</si>
  <si>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</si>
  <si>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</si>
  <si>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</si>
  <si>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</si>
  <si>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</si>
  <si>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</si>
  <si>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</si>
  <si>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</si>
  <si>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</si>
  <si>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</si>
  <si>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</si>
  <si>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</si>
  <si>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</si>
  <si>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</si>
  <si>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</si>
  <si>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</si>
  <si>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</si>
  <si>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</si>
  <si>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</si>
  <si>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</si>
  <si>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</si>
  <si>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</si>
  <si>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</si>
  <si>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</si>
  <si>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</si>
  <si>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</si>
  <si>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</si>
  <si>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</si>
  <si>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</si>
  <si>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</si>
  <si>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</si>
  <si>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</si>
  <si>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</si>
  <si>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</si>
  <si>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</si>
  <si>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</si>
  <si>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</si>
  <si>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</si>
  <si>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</si>
  <si>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</si>
  <si>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</si>
  <si>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</si>
  <si>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</si>
  <si>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</si>
  <si>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</si>
  <si>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</si>
  <si>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</si>
  <si>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</si>
  <si>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</si>
  <si>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</si>
  <si>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</si>
  <si>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</si>
  <si>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</si>
  <si>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</si>
  <si>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</si>
  <si>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</si>
  <si>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</si>
  <si>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</si>
  <si>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</si>
  <si>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</si>
  <si>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</si>
  <si>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</si>
  <si>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</si>
  <si>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</si>
  <si>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</si>
  <si>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</si>
  <si>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</si>
  <si>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</si>
  <si>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</si>
  <si>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</si>
  <si>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</si>
  <si>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</si>
  <si>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</si>
  <si>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</si>
  <si>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</si>
  <si>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</si>
  <si>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</si>
  <si>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</si>
  <si>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</si>
  <si>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</si>
  <si>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</si>
  <si>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</si>
  <si>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</si>
  <si>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</si>
  <si>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</si>
  <si>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</si>
  <si>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</si>
  <si>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</si>
  <si>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</si>
  <si>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</si>
  <si>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</si>
  <si>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</si>
  <si>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</si>
  <si>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</si>
  <si>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</si>
  <si>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</si>
  <si>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</si>
  <si>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</si>
  <si>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</si>
  <si>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</si>
  <si>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</si>
  <si>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</si>
  <si>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</si>
  <si>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</si>
  <si>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</si>
  <si>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</si>
  <si>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</si>
  <si>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</si>
  <si>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</si>
  <si>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</si>
  <si>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</si>
  <si>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</si>
  <si>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</si>
  <si>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</si>
  <si>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</si>
  <si>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</si>
  <si>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</si>
  <si>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</si>
  <si>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</si>
  <si>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</si>
  <si>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</si>
  <si>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</si>
  <si>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</si>
  <si>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</si>
  <si>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</si>
  <si>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</si>
  <si>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</si>
  <si>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</si>
  <si>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</si>
  <si>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</si>
  <si>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</si>
  <si>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</si>
  <si>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</si>
  <si>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</si>
  <si>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</si>
  <si>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</si>
  <si>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</si>
  <si>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</si>
  <si>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</si>
  <si>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</si>
  <si>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</si>
  <si>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</si>
  <si>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</si>
  <si>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</si>
  <si>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</si>
  <si>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</si>
  <si>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</si>
  <si>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</si>
  <si>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</si>
  <si>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</si>
  <si>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</si>
  <si>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</si>
  <si>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</si>
  <si>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</si>
  <si>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</si>
  <si>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</si>
  <si>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</si>
  <si>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</si>
  <si>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</si>
  <si>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</si>
  <si>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</si>
  <si>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</si>
  <si>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</si>
  <si>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</si>
  <si>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</si>
  <si>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</si>
  <si>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</si>
  <si>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</si>
  <si>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</si>
  <si>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</si>
  <si>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</si>
  <si>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</si>
  <si>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</si>
  <si>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</si>
  <si>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</si>
  <si>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</si>
  <si>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</si>
  <si>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</si>
  <si>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</si>
  <si>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</si>
  <si>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</si>
  <si>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</si>
  <si>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</si>
  <si>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</si>
  <si>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</si>
  <si>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</si>
  <si>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</si>
  <si>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</si>
  <si>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</si>
  <si>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</si>
  <si>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</si>
  <si>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</si>
  <si>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</si>
  <si>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</si>
  <si>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</si>
  <si>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</si>
  <si>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</si>
  <si>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</si>
  <si>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</si>
  <si>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</si>
  <si>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</si>
  <si>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</si>
  <si>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</si>
  <si>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</si>
  <si>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</si>
  <si>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</si>
  <si>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</si>
  <si>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</si>
  <si>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</si>
  <si>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</si>
  <si>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</si>
  <si>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</si>
  <si>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</si>
  <si>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</si>
  <si>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</si>
  <si>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</si>
  <si>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</si>
  <si>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</si>
  <si>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</si>
  <si>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</si>
  <si>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</si>
  <si>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</si>
  <si>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</si>
  <si>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</si>
  <si>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</si>
  <si>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</si>
  <si>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</si>
  <si>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</si>
  <si>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</si>
  <si>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</si>
  <si>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</si>
  <si>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</si>
  <si>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</si>
  <si>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</si>
  <si>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</si>
  <si>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</si>
  <si>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</si>
  <si>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</si>
  <si>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</si>
  <si>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</si>
  <si>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</si>
  <si>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</si>
  <si>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</si>
  <si>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</si>
  <si>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</si>
  <si>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</si>
  <si>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</si>
  <si>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</si>
  <si>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</si>
  <si>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</si>
  <si>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</si>
  <si>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</si>
  <si>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</si>
  <si>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</si>
  <si>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</si>
  <si>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</si>
  <si>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</si>
  <si>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</si>
  <si>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</si>
  <si>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</si>
  <si>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</si>
  <si>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</si>
  <si>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</si>
  <si>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</si>
  <si>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</si>
  <si>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</si>
  <si>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</si>
  <si>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</si>
  <si>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</si>
  <si>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</si>
  <si>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</si>
  <si>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</si>
  <si>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</si>
  <si>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</si>
  <si>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</si>
  <si>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</si>
  <si>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</si>
  <si>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</si>
  <si>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</si>
  <si>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</si>
  <si>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</si>
  <si>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</si>
  <si>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</si>
  <si>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</si>
  <si>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</si>
  <si>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</si>
  <si>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</si>
  <si>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</si>
  <si>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</si>
  <si>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</si>
  <si>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</si>
  <si>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</si>
  <si>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</si>
  <si>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</si>
  <si>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</si>
  <si>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</si>
  <si>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</si>
  <si>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</si>
  <si>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</si>
  <si>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</si>
  <si>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</si>
  <si>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</si>
  <si>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</si>
  <si>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</si>
  <si>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</si>
  <si>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</si>
  <si>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</si>
  <si>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</si>
  <si>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</si>
  <si>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</si>
  <si>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</si>
  <si>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</si>
  <si>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</si>
  <si>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</si>
  <si>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</si>
  <si>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</si>
  <si>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</si>
  <si>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</si>
  <si>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</si>
  <si>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</si>
  <si>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</si>
  <si>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</si>
  <si>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</si>
  <si>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</si>
  <si>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</si>
  <si>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</si>
  <si>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</si>
  <si>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</si>
  <si>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</si>
  <si>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</si>
  <si>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</si>
  <si>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</si>
  <si>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</si>
  <si>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</si>
  <si>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</si>
  <si>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</si>
  <si>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</si>
  <si>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</si>
  <si>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</si>
  <si>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</si>
  <si>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</si>
  <si>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</si>
  <si>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</si>
  <si>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</si>
  <si>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</si>
  <si>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</si>
  <si>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</si>
  <si>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</si>
  <si>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</si>
  <si>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</si>
  <si>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</si>
  <si>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</si>
  <si>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</si>
  <si>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</si>
  <si>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</si>
  <si>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</si>
  <si>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</si>
  <si>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</si>
  <si>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</si>
  <si>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</si>
  <si>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</si>
  <si>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</si>
  <si>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</si>
  <si>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</si>
  <si>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</si>
  <si>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</si>
  <si>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</si>
  <si>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</si>
  <si>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</si>
  <si>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</si>
  <si>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</si>
  <si>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</si>
  <si>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</si>
  <si>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</si>
  <si>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</si>
  <si>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</si>
  <si>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</si>
  <si>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</si>
  <si>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</si>
  <si>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</si>
  <si>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</si>
  <si>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</si>
  <si>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</si>
  <si>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</si>
  <si>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</si>
  <si>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</si>
  <si>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</si>
  <si>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</si>
  <si>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</si>
  <si>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</si>
  <si>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</si>
  <si>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</si>
  <si>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</si>
  <si>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</si>
  <si>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</si>
  <si>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</si>
  <si>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</si>
  <si>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</si>
  <si>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</si>
  <si>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</si>
  <si>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</si>
  <si>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</si>
  <si>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</si>
  <si>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</si>
  <si>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</si>
  <si>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</si>
  <si>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</si>
  <si>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</si>
  <si>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</si>
  <si>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</si>
  <si>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</si>
  <si>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</si>
  <si>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</si>
  <si>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</si>
  <si>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</si>
  <si>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</si>
  <si>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</si>
  <si>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</si>
  <si>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</si>
  <si>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</si>
  <si>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</si>
  <si>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</si>
  <si>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</si>
  <si>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</si>
  <si>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</si>
  <si>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</si>
  <si>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</si>
  <si>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</si>
  <si>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</si>
  <si>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</si>
  <si>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</si>
  <si>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</si>
  <si>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</si>
  <si>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</si>
  <si>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</si>
  <si>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</si>
  <si>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</si>
  <si>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</si>
  <si>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</si>
  <si>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</si>
  <si>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</si>
  <si>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</si>
  <si>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</si>
  <si>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</si>
  <si>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</si>
  <si>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</si>
  <si>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</si>
  <si>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</si>
  <si>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</si>
  <si>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</si>
  <si>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</si>
  <si>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</si>
  <si>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</si>
  <si>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</si>
  <si>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</si>
  <si>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</si>
  <si>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</si>
  <si>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</si>
  <si>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</si>
  <si>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</si>
  <si>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</si>
  <si>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</si>
  <si>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</si>
  <si>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</si>
  <si>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</si>
  <si>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</si>
  <si>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</si>
  <si>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</si>
  <si>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</si>
  <si>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</si>
  <si>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</si>
  <si>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</si>
  <si>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</si>
  <si>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</si>
  <si>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</si>
  <si>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</si>
  <si>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</si>
  <si>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</si>
  <si>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</si>
  <si>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</si>
  <si>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</si>
  <si>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</si>
  <si>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</si>
  <si>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</si>
  <si>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</si>
  <si>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</si>
  <si>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</si>
  <si>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</si>
  <si>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</si>
  <si>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</si>
  <si>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</si>
  <si>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</si>
  <si>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</si>
  <si>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</si>
  <si>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</si>
  <si>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</si>
  <si>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</si>
  <si>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</si>
  <si>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</si>
  <si>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</si>
  <si>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</si>
  <si>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</si>
  <si>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</si>
  <si>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</si>
  <si>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</si>
  <si>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</si>
  <si>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</si>
  <si>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</si>
  <si>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</si>
  <si>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</si>
  <si>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</si>
  <si>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</si>
  <si>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</si>
  <si>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</si>
  <si>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</si>
  <si>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</si>
  <si>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</si>
  <si>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</si>
  <si>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</si>
  <si>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</si>
  <si>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</si>
  <si>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</si>
  <si>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</si>
  <si>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</si>
  <si>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</si>
  <si>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</si>
  <si>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</si>
  <si>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</si>
  <si>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</si>
  <si>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</si>
  <si>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</si>
  <si>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</si>
  <si>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</si>
  <si>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</si>
  <si>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</si>
  <si>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</si>
  <si>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</si>
  <si>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</si>
  <si>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</si>
  <si>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</si>
  <si>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</si>
  <si>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</si>
  <si>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</si>
  <si>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</si>
  <si>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</si>
  <si>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</si>
  <si>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</si>
  <si>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</si>
  <si>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</si>
  <si>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</si>
  <si>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</si>
  <si>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</si>
  <si>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</si>
  <si>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</si>
  <si>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</si>
  <si>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</si>
  <si>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</si>
  <si>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</si>
  <si>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</si>
  <si>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</si>
  <si>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</si>
  <si>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</si>
  <si>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</si>
  <si>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</si>
  <si>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</si>
  <si>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</si>
  <si>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</si>
  <si>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</si>
  <si>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</si>
  <si>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</si>
  <si>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</si>
  <si>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</si>
  <si>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</si>
  <si>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</si>
  <si>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</si>
  <si>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</si>
  <si>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</si>
  <si>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</si>
  <si>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</si>
  <si>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</si>
  <si>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</si>
  <si>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</si>
  <si>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</si>
  <si>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</si>
  <si>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</si>
  <si>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</si>
  <si>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</si>
  <si>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</si>
  <si>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</si>
  <si>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</si>
  <si>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</si>
  <si>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</si>
  <si>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</si>
  <si>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</si>
  <si>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</si>
  <si>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</si>
  <si>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</si>
  <si>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</si>
  <si>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</si>
  <si>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</si>
  <si>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</si>
  <si>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</si>
  <si>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</si>
  <si>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</si>
  <si>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</si>
  <si>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</si>
  <si>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</si>
  <si>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</si>
  <si>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</si>
  <si>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</si>
  <si>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</si>
  <si>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</si>
  <si>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</si>
  <si>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</si>
  <si>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</si>
  <si>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</si>
  <si>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</si>
  <si>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</si>
  <si>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</si>
  <si>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</si>
  <si>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</si>
  <si>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</si>
  <si>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</si>
  <si>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</si>
  <si>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</si>
  <si>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</si>
  <si>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</si>
  <si>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</si>
  <si>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</si>
  <si>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</si>
  <si>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</si>
  <si>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</si>
  <si>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</si>
  <si>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</si>
  <si>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</si>
  <si>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</si>
  <si>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</si>
  <si>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</si>
  <si>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</si>
  <si>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</si>
  <si>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</si>
  <si>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</si>
  <si>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</si>
  <si>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</si>
  <si>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</si>
  <si>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</si>
  <si>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</si>
  <si>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</si>
  <si>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</si>
  <si>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</si>
  <si>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</si>
  <si>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</si>
  <si>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</si>
  <si>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</si>
  <si>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</si>
  <si>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</si>
  <si>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</si>
  <si>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</si>
  <si>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</si>
  <si>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</si>
  <si>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</si>
  <si>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</si>
  <si>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</si>
  <si>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</si>
  <si>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</si>
  <si>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</si>
  <si>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</si>
  <si>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</si>
  <si>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</si>
  <si>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</si>
  <si>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</si>
  <si>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</si>
  <si>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</si>
  <si>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</si>
  <si>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</si>
  <si>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</si>
  <si>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</si>
  <si>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</si>
  <si>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</si>
  <si>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</si>
  <si>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</si>
  <si>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</si>
  <si>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</si>
  <si>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</si>
  <si>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</si>
  <si>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</si>
  <si>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</si>
  <si>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</si>
  <si>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</si>
  <si>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</si>
  <si>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</si>
  <si>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</si>
  <si>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</si>
  <si>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</si>
  <si>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</si>
  <si>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</si>
  <si>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</si>
  <si>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</si>
  <si>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</si>
  <si>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</si>
  <si>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</si>
  <si>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</si>
  <si>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</si>
  <si>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</si>
  <si>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</si>
  <si>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</si>
  <si>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</si>
  <si>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</si>
  <si>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</si>
  <si>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</si>
  <si>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</si>
  <si>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</si>
  <si>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</si>
  <si>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</si>
  <si>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</si>
  <si>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</si>
  <si>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</si>
  <si>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</si>
  <si>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</si>
  <si>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</si>
  <si>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</si>
  <si>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</si>
  <si>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</si>
  <si>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</si>
  <si>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</si>
  <si>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</si>
  <si>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</si>
  <si>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</si>
  <si>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</si>
  <si>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</si>
  <si>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</si>
  <si>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</si>
  <si>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</si>
  <si>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</si>
  <si>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</si>
  <si>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</si>
  <si>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</si>
  <si>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</si>
  <si>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</si>
  <si>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</si>
  <si>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</si>
  <si>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</si>
  <si>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</si>
  <si>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</si>
  <si>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</si>
  <si>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</si>
  <si>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</si>
  <si>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</si>
  <si>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</si>
  <si>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</si>
  <si>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</si>
  <si>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</si>
  <si>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</si>
  <si>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</si>
  <si>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</si>
  <si>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</si>
  <si>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</si>
  <si>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</si>
  <si>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</si>
  <si>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</si>
  <si>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</si>
  <si>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</si>
  <si>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</si>
  <si>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</si>
  <si>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</si>
  <si>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</si>
  <si>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</si>
  <si>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</si>
  <si>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</si>
  <si>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</si>
  <si>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</si>
  <si>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</si>
  <si>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</si>
  <si>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</si>
  <si>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</si>
  <si>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</si>
  <si>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</si>
  <si>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</si>
  <si>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</si>
  <si>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</si>
  <si>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</si>
  <si>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</si>
  <si>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</si>
  <si>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</si>
  <si>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</si>
  <si>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</si>
  <si>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</si>
  <si>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</si>
  <si>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</si>
  <si>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</si>
  <si>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</si>
  <si>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</si>
  <si>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</si>
  <si>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</si>
  <si>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</si>
  <si>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</si>
  <si>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</si>
  <si>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</si>
  <si>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</si>
  <si>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</si>
  <si>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</si>
  <si>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</si>
  <si>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</si>
  <si>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</si>
  <si>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</si>
  <si>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</si>
  <si>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</si>
  <si>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</si>
  <si>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</si>
  <si>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</si>
  <si>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</si>
  <si>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</si>
  <si>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</si>
  <si>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</si>
  <si>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</si>
  <si>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</si>
  <si>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</si>
  <si>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</si>
  <si>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</si>
  <si>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</si>
  <si>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</si>
  <si>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</si>
  <si>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</si>
  <si>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</si>
  <si>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</si>
  <si>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</si>
  <si>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</si>
  <si>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</si>
  <si>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</si>
  <si>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</si>
  <si>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</si>
  <si>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</si>
  <si>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</si>
  <si>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</si>
  <si>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</si>
  <si>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</si>
  <si>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</si>
  <si>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</si>
  <si>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</si>
  <si>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</si>
  <si>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</si>
  <si>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</si>
  <si>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</si>
  <si>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</si>
  <si>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</si>
  <si>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</si>
  <si>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</si>
  <si>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0419</t>
  </si>
  <si>
    <t>PROMOVER EL DESARROLLO DE LAS NIÑAS Y LOS NIÑOS EN SUS MIL PRIMEROS DIAS DE VIDA (DESDE LA GESTACION), A TRAVES DE LA IMPLEMENTACION DE ACCIONES QUE PREVENGAN LA DESNUTRICION AGUDA Y CRÓNICA, MEDIANTE LA PROMOCION DE CONDICIONES ADECUADAS DE NUTRICION Y SALUD, EL FORTALECIMIENTO DE LAS CAPACIDADES FAMILIARES QUE CONTRIBUYEN A LA GENERACION PROMOCION DE ENTORNOS PROTECTORES EN EL MARCO DE LA SEGURIDAD ALIMENTARIA Y NUTRICIONAL</t>
  </si>
  <si>
    <t>23/2016/472</t>
  </si>
  <si>
    <t>23/2016/489</t>
  </si>
  <si>
    <t>23/2016/549</t>
  </si>
  <si>
    <t>23/2018/380</t>
  </si>
  <si>
    <t>23/2019/236</t>
  </si>
  <si>
    <t>23/2019/264</t>
  </si>
  <si>
    <t>23/2019/328</t>
  </si>
  <si>
    <t>23/2020/230</t>
  </si>
  <si>
    <t>Realizar acciones orientadas a la promoción de derechos y habilidades psicosociales de adolescentes a traves de una metodologia basadas en las artes asociadas a cambios sociales y cambios personales, con especial enfasis en la prevención y protección de niños, y adolescentes victamas y en riesgo de reclutamiento, uso y utilización por parte de grupos armados organizados y grupos delictivos organizados de los municipios de montelibano y puerto libertador incluidos en los planes de desarrollo con enfoque territorial (PDET) del departamento de cordoba</t>
  </si>
  <si>
    <t>2021-23-10000766</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</si>
  <si>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Desarrollo infantil en medio familiar -DIMF-,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</si>
</sst>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2721</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242"/>
      <c r="I20" s="148" t="s">
        <v>220</v>
      </c>
      <c r="J20" s="149" t="s">
        <v>503</v>
      </c>
      <c r="K20" s="150">
        <v>4946632709</v>
      </c>
      <c r="L20" s="151">
        <v>44211</v>
      </c>
      <c r="M20" s="151">
        <v>44561</v>
      </c>
      <c r="N20" s="134">
        <f>+(M20-L20)/30</f>
        <v>11.666666666666666</v>
      </c>
      <c r="O20" s="137"/>
      <c r="U20" s="133"/>
      <c r="V20" s="105">
        <f ca="1">NOW()</f>
        <v>44194.792023726855</v>
      </c>
      <c r="W20" s="105">
        <f ca="1">NOW()</f>
        <v>44194.792023726855</v>
      </c>
    </row>
    <row r="21" spans="1:23" ht="30" customHeight="1" outlineLevel="1" x14ac:dyDescent="0.25">
      <c r="A21" s="9"/>
      <c r="B21" s="71"/>
      <c r="C21" s="5"/>
      <c r="D21" s="5"/>
      <c r="E21" s="5"/>
      <c r="F21" s="5"/>
      <c r="G21" s="5"/>
      <c r="H21" s="70"/>
      <c r="I21" s="148" t="s">
        <v>220</v>
      </c>
      <c r="J21" s="149" t="s">
        <v>265</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UNIDOS POR LA INFANCIA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2697</v>
      </c>
      <c r="C48" s="112" t="s">
        <v>31</v>
      </c>
      <c r="D48" s="110" t="s">
        <v>2712</v>
      </c>
      <c r="E48" s="144">
        <v>42675</v>
      </c>
      <c r="F48" s="144">
        <v>43312</v>
      </c>
      <c r="G48" s="159">
        <f>IF(AND(E48&lt;&gt;"",F48&lt;&gt;""),((F48-E48)/30),"")</f>
        <v>21.233333333333334</v>
      </c>
      <c r="H48" s="114" t="s">
        <v>2691</v>
      </c>
      <c r="I48" s="113" t="s">
        <v>220</v>
      </c>
      <c r="J48" s="113" t="s">
        <v>505</v>
      </c>
      <c r="K48" s="116">
        <v>318411330</v>
      </c>
      <c r="L48" s="115" t="s">
        <v>1148</v>
      </c>
      <c r="M48" s="117"/>
      <c r="N48" s="115" t="s">
        <v>27</v>
      </c>
      <c r="O48" s="115" t="s">
        <v>1148</v>
      </c>
      <c r="P48" s="78"/>
    </row>
    <row r="49" spans="1:16" s="6" customFormat="1" ht="24.75" customHeight="1" x14ac:dyDescent="0.25">
      <c r="A49" s="142">
        <v>2</v>
      </c>
      <c r="B49" s="111" t="s">
        <v>2697</v>
      </c>
      <c r="C49" s="112" t="s">
        <v>31</v>
      </c>
      <c r="D49" s="110" t="s">
        <v>2713</v>
      </c>
      <c r="E49" s="144">
        <v>42675</v>
      </c>
      <c r="F49" s="144">
        <v>42719</v>
      </c>
      <c r="G49" s="159">
        <f t="shared" ref="G49:G50" si="2">IF(AND(E49&lt;&gt;"",F49&lt;&gt;""),((F49-E49)/30),"")</f>
        <v>1.4666666666666666</v>
      </c>
      <c r="H49" s="114" t="s">
        <v>2688</v>
      </c>
      <c r="I49" s="113" t="s">
        <v>220</v>
      </c>
      <c r="J49" s="113" t="s">
        <v>511</v>
      </c>
      <c r="K49" s="116">
        <v>837942447</v>
      </c>
      <c r="L49" s="115" t="s">
        <v>1148</v>
      </c>
      <c r="M49" s="117"/>
      <c r="N49" s="115" t="s">
        <v>27</v>
      </c>
      <c r="O49" s="115" t="s">
        <v>1148</v>
      </c>
      <c r="P49" s="78"/>
    </row>
    <row r="50" spans="1:16" s="6" customFormat="1" ht="24.75" customHeight="1" x14ac:dyDescent="0.25">
      <c r="A50" s="142">
        <v>3</v>
      </c>
      <c r="B50" s="111" t="s">
        <v>2697</v>
      </c>
      <c r="C50" s="112" t="s">
        <v>31</v>
      </c>
      <c r="D50" s="110" t="s">
        <v>2714</v>
      </c>
      <c r="E50" s="144">
        <v>42719</v>
      </c>
      <c r="F50" s="144">
        <v>43084</v>
      </c>
      <c r="G50" s="159">
        <f t="shared" si="2"/>
        <v>12.166666666666666</v>
      </c>
      <c r="H50" s="121" t="s">
        <v>2688</v>
      </c>
      <c r="I50" s="120" t="s">
        <v>220</v>
      </c>
      <c r="J50" s="113" t="s">
        <v>500</v>
      </c>
      <c r="K50" s="116">
        <v>338358976</v>
      </c>
      <c r="L50" s="115" t="s">
        <v>1148</v>
      </c>
      <c r="M50" s="117"/>
      <c r="N50" s="123" t="s">
        <v>27</v>
      </c>
      <c r="O50" s="115" t="s">
        <v>1148</v>
      </c>
      <c r="P50" s="78"/>
    </row>
    <row r="51" spans="1:16" s="6" customFormat="1" ht="24.75" customHeight="1" outlineLevel="1" x14ac:dyDescent="0.25">
      <c r="A51" s="142">
        <v>4</v>
      </c>
      <c r="B51" s="111" t="s">
        <v>2697</v>
      </c>
      <c r="C51" s="112" t="s">
        <v>31</v>
      </c>
      <c r="D51" s="110" t="s">
        <v>2715</v>
      </c>
      <c r="E51" s="144">
        <v>43450</v>
      </c>
      <c r="F51" s="144">
        <v>43921</v>
      </c>
      <c r="G51" s="159">
        <f t="shared" ref="G51:G107" si="3">IF(AND(E51&lt;&gt;"",F51&lt;&gt;""),((F51-E51)/30),"")</f>
        <v>15.7</v>
      </c>
      <c r="H51" s="121" t="s">
        <v>2691</v>
      </c>
      <c r="I51" s="120" t="s">
        <v>220</v>
      </c>
      <c r="J51" s="113" t="s">
        <v>500</v>
      </c>
      <c r="K51" s="116">
        <v>567096641</v>
      </c>
      <c r="L51" s="115" t="s">
        <v>1148</v>
      </c>
      <c r="M51" s="117"/>
      <c r="N51" s="123" t="s">
        <v>2634</v>
      </c>
      <c r="O51" s="115" t="s">
        <v>1148</v>
      </c>
      <c r="P51" s="78"/>
    </row>
    <row r="52" spans="1:16" s="7" customFormat="1" ht="24.75" customHeight="1" outlineLevel="1" x14ac:dyDescent="0.25">
      <c r="A52" s="143">
        <v>5</v>
      </c>
      <c r="B52" s="111" t="s">
        <v>2697</v>
      </c>
      <c r="C52" s="112" t="s">
        <v>31</v>
      </c>
      <c r="D52" s="110">
        <v>211</v>
      </c>
      <c r="E52" s="144">
        <v>43399</v>
      </c>
      <c r="F52" s="144">
        <v>43449</v>
      </c>
      <c r="G52" s="159">
        <f t="shared" si="3"/>
        <v>1.6666666666666667</v>
      </c>
      <c r="H52" s="121" t="s">
        <v>2691</v>
      </c>
      <c r="I52" s="120" t="s">
        <v>220</v>
      </c>
      <c r="J52" s="113" t="s">
        <v>511</v>
      </c>
      <c r="K52" s="116">
        <v>567096641</v>
      </c>
      <c r="L52" s="115" t="s">
        <v>1148</v>
      </c>
      <c r="M52" s="117"/>
      <c r="N52" s="123" t="s">
        <v>2634</v>
      </c>
      <c r="O52" s="115" t="s">
        <v>1148</v>
      </c>
      <c r="P52" s="79"/>
    </row>
    <row r="53" spans="1:16" s="7" customFormat="1" ht="24.75" customHeight="1" outlineLevel="1" x14ac:dyDescent="0.25">
      <c r="A53" s="143">
        <v>6</v>
      </c>
      <c r="B53" s="111" t="s">
        <v>2697</v>
      </c>
      <c r="C53" s="112" t="s">
        <v>31</v>
      </c>
      <c r="D53" s="110" t="s">
        <v>2716</v>
      </c>
      <c r="E53" s="144">
        <v>43654</v>
      </c>
      <c r="F53" s="144">
        <v>43818</v>
      </c>
      <c r="G53" s="159">
        <f t="shared" si="3"/>
        <v>5.4666666666666668</v>
      </c>
      <c r="H53" s="121" t="s">
        <v>2711</v>
      </c>
      <c r="I53" s="120" t="s">
        <v>220</v>
      </c>
      <c r="J53" s="113" t="s">
        <v>500</v>
      </c>
      <c r="K53" s="116">
        <v>871964314</v>
      </c>
      <c r="L53" s="115" t="s">
        <v>1148</v>
      </c>
      <c r="M53" s="117"/>
      <c r="N53" s="123" t="s">
        <v>2634</v>
      </c>
      <c r="O53" s="115" t="s">
        <v>1148</v>
      </c>
      <c r="P53" s="79"/>
    </row>
    <row r="54" spans="1:16" s="7" customFormat="1" ht="24.75" customHeight="1" outlineLevel="1" x14ac:dyDescent="0.25">
      <c r="A54" s="143">
        <v>7</v>
      </c>
      <c r="B54" s="111" t="s">
        <v>2697</v>
      </c>
      <c r="C54" s="112" t="s">
        <v>31</v>
      </c>
      <c r="D54" s="110" t="s">
        <v>2717</v>
      </c>
      <c r="E54" s="144">
        <v>43707</v>
      </c>
      <c r="F54" s="144">
        <v>43830</v>
      </c>
      <c r="G54" s="159">
        <f t="shared" si="3"/>
        <v>4.0999999999999996</v>
      </c>
      <c r="H54" s="121" t="s">
        <v>2720</v>
      </c>
      <c r="I54" s="120" t="s">
        <v>220</v>
      </c>
      <c r="J54" s="113" t="s">
        <v>500</v>
      </c>
      <c r="K54" s="118">
        <v>292324158</v>
      </c>
      <c r="L54" s="115" t="s">
        <v>1148</v>
      </c>
      <c r="M54" s="117"/>
      <c r="N54" s="123" t="s">
        <v>27</v>
      </c>
      <c r="O54" s="115" t="s">
        <v>1148</v>
      </c>
      <c r="P54" s="79"/>
    </row>
    <row r="55" spans="1:16" s="7" customFormat="1" ht="24.75" customHeight="1" outlineLevel="1" x14ac:dyDescent="0.25">
      <c r="A55" s="143">
        <v>8</v>
      </c>
      <c r="B55" s="111" t="s">
        <v>2697</v>
      </c>
      <c r="C55" s="112" t="s">
        <v>31</v>
      </c>
      <c r="D55" s="110" t="s">
        <v>2718</v>
      </c>
      <c r="E55" s="144">
        <v>43819</v>
      </c>
      <c r="F55" s="144">
        <v>43920</v>
      </c>
      <c r="G55" s="159">
        <f t="shared" si="3"/>
        <v>3.3666666666666667</v>
      </c>
      <c r="H55" s="121" t="s">
        <v>2711</v>
      </c>
      <c r="I55" s="113" t="s">
        <v>36</v>
      </c>
      <c r="J55" s="113" t="s">
        <v>48</v>
      </c>
      <c r="K55" s="118">
        <v>319400465</v>
      </c>
      <c r="L55" s="115" t="s">
        <v>1148</v>
      </c>
      <c r="M55" s="117"/>
      <c r="N55" s="115" t="s">
        <v>27</v>
      </c>
      <c r="O55" s="115" t="s">
        <v>1148</v>
      </c>
      <c r="P55" s="79"/>
    </row>
    <row r="56" spans="1:16" s="7" customFormat="1" ht="24.75" customHeight="1" outlineLevel="1" x14ac:dyDescent="0.25">
      <c r="A56" s="143">
        <v>9</v>
      </c>
      <c r="B56" s="111" t="s">
        <v>2697</v>
      </c>
      <c r="C56" s="112" t="s">
        <v>31</v>
      </c>
      <c r="D56" s="110" t="s">
        <v>2719</v>
      </c>
      <c r="E56" s="144">
        <v>43943</v>
      </c>
      <c r="F56" s="144">
        <v>44165</v>
      </c>
      <c r="G56" s="159">
        <f t="shared" si="3"/>
        <v>7.4</v>
      </c>
      <c r="H56" s="121" t="s">
        <v>2691</v>
      </c>
      <c r="I56" s="113" t="s">
        <v>36</v>
      </c>
      <c r="J56" s="113" t="s">
        <v>129</v>
      </c>
      <c r="K56" s="118">
        <v>2536837294</v>
      </c>
      <c r="L56" s="115" t="s">
        <v>1148</v>
      </c>
      <c r="M56" s="117"/>
      <c r="N56" s="115" t="s">
        <v>27</v>
      </c>
      <c r="O56" s="115" t="s">
        <v>1148</v>
      </c>
      <c r="P56" s="79"/>
    </row>
    <row r="57" spans="1:16" s="7" customFormat="1" ht="24.75" customHeight="1" outlineLevel="1" x14ac:dyDescent="0.25">
      <c r="A57" s="143">
        <v>10</v>
      </c>
      <c r="B57" s="64" t="s">
        <v>2697</v>
      </c>
      <c r="C57" s="65" t="s">
        <v>31</v>
      </c>
      <c r="D57" s="63" t="s">
        <v>2684</v>
      </c>
      <c r="E57" s="144">
        <v>43886</v>
      </c>
      <c r="F57" s="144">
        <v>44196</v>
      </c>
      <c r="G57" s="159">
        <f t="shared" si="3"/>
        <v>10.333333333333334</v>
      </c>
      <c r="H57" s="121" t="s">
        <v>2688</v>
      </c>
      <c r="I57" s="63" t="s">
        <v>36</v>
      </c>
      <c r="J57" s="63" t="s">
        <v>144</v>
      </c>
      <c r="K57" s="66">
        <v>211310523</v>
      </c>
      <c r="L57" s="65" t="s">
        <v>1148</v>
      </c>
      <c r="M57" s="67"/>
      <c r="N57" s="65" t="s">
        <v>27</v>
      </c>
      <c r="O57" s="65" t="s">
        <v>1148</v>
      </c>
      <c r="P57" s="79"/>
    </row>
    <row r="58" spans="1:16" s="7" customFormat="1" ht="24.75" customHeight="1" outlineLevel="1" x14ac:dyDescent="0.25">
      <c r="A58" s="143">
        <v>11</v>
      </c>
      <c r="B58" s="64" t="s">
        <v>2697</v>
      </c>
      <c r="C58" s="65" t="s">
        <v>31</v>
      </c>
      <c r="D58" s="63">
        <v>232020355</v>
      </c>
      <c r="E58" s="144">
        <v>44179</v>
      </c>
      <c r="F58" s="144">
        <v>44773</v>
      </c>
      <c r="G58" s="159">
        <f t="shared" si="3"/>
        <v>19.8</v>
      </c>
      <c r="H58" s="121" t="s">
        <v>2691</v>
      </c>
      <c r="I58" s="63" t="s">
        <v>36</v>
      </c>
      <c r="J58" s="63" t="s">
        <v>48</v>
      </c>
      <c r="K58" s="66">
        <v>726367198</v>
      </c>
      <c r="L58" s="65" t="s">
        <v>1148</v>
      </c>
      <c r="M58" s="67"/>
      <c r="N58" s="65" t="s">
        <v>27</v>
      </c>
      <c r="O58" s="65" t="s">
        <v>1148</v>
      </c>
      <c r="P58" s="79"/>
    </row>
    <row r="59" spans="1:16" s="7" customFormat="1" ht="24.75" customHeight="1" outlineLevel="1" x14ac:dyDescent="0.25">
      <c r="A59" s="143">
        <v>12</v>
      </c>
      <c r="B59" s="64" t="s">
        <v>2697</v>
      </c>
      <c r="C59" s="65" t="s">
        <v>31</v>
      </c>
      <c r="D59" s="63">
        <v>409</v>
      </c>
      <c r="E59" s="144">
        <v>43313</v>
      </c>
      <c r="F59" s="144">
        <v>43449</v>
      </c>
      <c r="G59" s="159">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2697</v>
      </c>
      <c r="C60" s="65" t="s">
        <v>31</v>
      </c>
      <c r="D60" s="63">
        <v>956</v>
      </c>
      <c r="E60" s="144">
        <v>43449</v>
      </c>
      <c r="F60" s="144">
        <v>43921</v>
      </c>
      <c r="G60" s="159">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2697</v>
      </c>
      <c r="C61" s="65" t="s">
        <v>31</v>
      </c>
      <c r="D61" s="63" t="s">
        <v>2693</v>
      </c>
      <c r="E61" s="144">
        <v>43917</v>
      </c>
      <c r="F61" s="144">
        <v>44165</v>
      </c>
      <c r="G61" s="159">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2697</v>
      </c>
      <c r="C62" s="123" t="s">
        <v>31</v>
      </c>
      <c r="D62" s="63" t="s">
        <v>2698</v>
      </c>
      <c r="E62" s="144">
        <v>40928</v>
      </c>
      <c r="F62" s="144">
        <v>41090</v>
      </c>
      <c r="G62" s="159">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2697</v>
      </c>
      <c r="C63" s="123" t="s">
        <v>31</v>
      </c>
      <c r="D63" s="63" t="s">
        <v>2699</v>
      </c>
      <c r="E63" s="144">
        <v>41087</v>
      </c>
      <c r="F63" s="144">
        <v>41274</v>
      </c>
      <c r="G63" s="159">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2697</v>
      </c>
      <c r="C64" s="123" t="s">
        <v>31</v>
      </c>
      <c r="D64" s="63">
        <v>1717</v>
      </c>
      <c r="E64" s="144">
        <v>41260</v>
      </c>
      <c r="F64" s="144">
        <v>42004</v>
      </c>
      <c r="G64" s="159">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2697</v>
      </c>
      <c r="C65" s="123" t="s">
        <v>31</v>
      </c>
      <c r="D65" s="63">
        <v>137</v>
      </c>
      <c r="E65" s="144">
        <v>42035</v>
      </c>
      <c r="F65" s="144">
        <v>42369</v>
      </c>
      <c r="G65" s="159">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2697</v>
      </c>
      <c r="C66" s="123" t="s">
        <v>31</v>
      </c>
      <c r="D66" s="63">
        <v>250</v>
      </c>
      <c r="E66" s="144">
        <v>42395</v>
      </c>
      <c r="F66" s="144">
        <v>42674</v>
      </c>
      <c r="G66" s="159">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2697</v>
      </c>
      <c r="C67" s="123" t="s">
        <v>31</v>
      </c>
      <c r="D67" s="63">
        <v>1029</v>
      </c>
      <c r="E67" s="144">
        <v>42675</v>
      </c>
      <c r="F67" s="144">
        <v>42947</v>
      </c>
      <c r="G67" s="159">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2697</v>
      </c>
      <c r="C68" s="123" t="s">
        <v>31</v>
      </c>
      <c r="D68" s="63">
        <v>978</v>
      </c>
      <c r="E68" s="144">
        <v>43039</v>
      </c>
      <c r="F68" s="144">
        <v>43404</v>
      </c>
      <c r="G68" s="159">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2697</v>
      </c>
      <c r="C69" s="123" t="s">
        <v>31</v>
      </c>
      <c r="D69" s="63">
        <v>604</v>
      </c>
      <c r="E69" s="144">
        <v>43399</v>
      </c>
      <c r="F69" s="144">
        <v>43442</v>
      </c>
      <c r="G69" s="159">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2697</v>
      </c>
      <c r="C70" s="123" t="s">
        <v>31</v>
      </c>
      <c r="D70" s="63">
        <v>1398</v>
      </c>
      <c r="E70" s="144">
        <v>41193</v>
      </c>
      <c r="F70" s="144">
        <v>41274</v>
      </c>
      <c r="G70" s="159">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2697</v>
      </c>
      <c r="C71" s="123" t="s">
        <v>31</v>
      </c>
      <c r="D71" s="63">
        <v>1680</v>
      </c>
      <c r="E71" s="144">
        <v>41258</v>
      </c>
      <c r="F71" s="144">
        <v>41851</v>
      </c>
      <c r="G71" s="159">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2697</v>
      </c>
      <c r="C72" s="123" t="s">
        <v>31</v>
      </c>
      <c r="D72" s="63">
        <v>681</v>
      </c>
      <c r="E72" s="144">
        <v>41846</v>
      </c>
      <c r="F72" s="144">
        <v>41943</v>
      </c>
      <c r="G72" s="159">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2697</v>
      </c>
      <c r="C73" s="123" t="s">
        <v>31</v>
      </c>
      <c r="D73" s="63" t="s">
        <v>2710</v>
      </c>
      <c r="E73" s="144">
        <v>43882</v>
      </c>
      <c r="F73" s="144">
        <v>44196</v>
      </c>
      <c r="G73" s="159">
        <f t="shared" si="3"/>
        <v>10.466666666666667</v>
      </c>
      <c r="H73" s="64" t="s">
        <v>2688</v>
      </c>
      <c r="I73" s="120" t="s">
        <v>36</v>
      </c>
      <c r="J73" s="63" t="s">
        <v>87</v>
      </c>
      <c r="K73" s="66">
        <v>4650949890</v>
      </c>
      <c r="L73" s="123" t="s">
        <v>1148</v>
      </c>
      <c r="M73" s="67"/>
      <c r="N73" s="123" t="s">
        <v>27</v>
      </c>
      <c r="O73" s="123" t="s">
        <v>1148</v>
      </c>
      <c r="P73" s="79"/>
    </row>
    <row r="74" spans="1:16" s="7" customFormat="1" ht="24.75" customHeight="1" outlineLevel="1" x14ac:dyDescent="0.25">
      <c r="A74" s="143">
        <v>27</v>
      </c>
      <c r="B74" s="121" t="s">
        <v>2697</v>
      </c>
      <c r="C74" s="123" t="s">
        <v>31</v>
      </c>
      <c r="D74" s="63">
        <v>1684</v>
      </c>
      <c r="E74" s="144">
        <v>41258</v>
      </c>
      <c r="F74" s="144">
        <v>42004</v>
      </c>
      <c r="G74" s="159">
        <f t="shared" si="3"/>
        <v>24.866666666666667</v>
      </c>
      <c r="H74" s="64" t="s">
        <v>2696</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2697</v>
      </c>
      <c r="C75" s="123" t="s">
        <v>31</v>
      </c>
      <c r="D75" s="63">
        <v>962</v>
      </c>
      <c r="E75" s="144">
        <v>42004</v>
      </c>
      <c r="F75" s="144">
        <v>42369</v>
      </c>
      <c r="G75" s="159">
        <f t="shared" si="3"/>
        <v>12.166666666666666</v>
      </c>
      <c r="H75" s="121" t="s">
        <v>2696</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2697</v>
      </c>
      <c r="C76" s="123" t="s">
        <v>31</v>
      </c>
      <c r="D76" s="63">
        <v>963</v>
      </c>
      <c r="E76" s="144">
        <v>41997</v>
      </c>
      <c r="F76" s="144">
        <v>42369</v>
      </c>
      <c r="G76" s="159">
        <f t="shared" si="3"/>
        <v>12.4</v>
      </c>
      <c r="H76" s="121" t="s">
        <v>2696</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2697</v>
      </c>
      <c r="C77" s="123" t="s">
        <v>31</v>
      </c>
      <c r="D77" s="63">
        <v>964</v>
      </c>
      <c r="E77" s="144">
        <v>41996</v>
      </c>
      <c r="F77" s="144">
        <v>42369</v>
      </c>
      <c r="G77" s="159">
        <f t="shared" si="3"/>
        <v>12.433333333333334</v>
      </c>
      <c r="H77" s="121" t="s">
        <v>2696</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2697</v>
      </c>
      <c r="C78" s="123" t="s">
        <v>31</v>
      </c>
      <c r="D78" s="63">
        <v>286</v>
      </c>
      <c r="E78" s="144">
        <v>42395</v>
      </c>
      <c r="F78" s="144">
        <v>42719</v>
      </c>
      <c r="G78" s="159">
        <f t="shared" si="3"/>
        <v>10.8</v>
      </c>
      <c r="H78" s="121" t="s">
        <v>2696</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2697</v>
      </c>
      <c r="C79" s="123" t="s">
        <v>31</v>
      </c>
      <c r="D79" s="63">
        <v>287</v>
      </c>
      <c r="E79" s="144">
        <v>42395</v>
      </c>
      <c r="F79" s="144">
        <v>42719</v>
      </c>
      <c r="G79" s="159">
        <f t="shared" si="3"/>
        <v>10.8</v>
      </c>
      <c r="H79" s="121" t="s">
        <v>2696</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2697</v>
      </c>
      <c r="C80" s="123" t="s">
        <v>31</v>
      </c>
      <c r="D80" s="63">
        <v>288</v>
      </c>
      <c r="E80" s="144">
        <v>42395</v>
      </c>
      <c r="F80" s="144">
        <v>42719</v>
      </c>
      <c r="G80" s="159">
        <f t="shared" si="3"/>
        <v>10.8</v>
      </c>
      <c r="H80" s="121" t="s">
        <v>2696</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2697</v>
      </c>
      <c r="C81" s="123" t="s">
        <v>31</v>
      </c>
      <c r="D81" s="63">
        <v>1288</v>
      </c>
      <c r="E81" s="144">
        <v>42711</v>
      </c>
      <c r="F81" s="144">
        <v>43084</v>
      </c>
      <c r="G81" s="159">
        <f t="shared" si="3"/>
        <v>12.433333333333334</v>
      </c>
      <c r="H81" s="121" t="s">
        <v>2696</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2697</v>
      </c>
      <c r="C82" s="123" t="s">
        <v>31</v>
      </c>
      <c r="D82" s="63">
        <v>1287</v>
      </c>
      <c r="E82" s="144">
        <v>42711</v>
      </c>
      <c r="F82" s="144">
        <v>43084</v>
      </c>
      <c r="G82" s="159">
        <f t="shared" si="3"/>
        <v>12.433333333333334</v>
      </c>
      <c r="H82" s="121" t="s">
        <v>2696</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2697</v>
      </c>
      <c r="C83" s="123" t="s">
        <v>31</v>
      </c>
      <c r="D83" s="63">
        <v>1290</v>
      </c>
      <c r="E83" s="144">
        <v>42711</v>
      </c>
      <c r="F83" s="144">
        <v>43084</v>
      </c>
      <c r="G83" s="159">
        <f t="shared" si="3"/>
        <v>12.433333333333334</v>
      </c>
      <c r="H83" s="121" t="s">
        <v>2696</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2697</v>
      </c>
      <c r="C84" s="123" t="s">
        <v>31</v>
      </c>
      <c r="D84" s="63">
        <v>561</v>
      </c>
      <c r="E84" s="144">
        <v>42887</v>
      </c>
      <c r="F84" s="144">
        <v>43084</v>
      </c>
      <c r="G84" s="159">
        <f t="shared" si="3"/>
        <v>6.5666666666666664</v>
      </c>
      <c r="H84" s="121" t="s">
        <v>2696</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2697</v>
      </c>
      <c r="C85" s="123" t="s">
        <v>31</v>
      </c>
      <c r="D85" s="63">
        <v>1213</v>
      </c>
      <c r="E85" s="144">
        <v>43076</v>
      </c>
      <c r="F85" s="144">
        <v>43404</v>
      </c>
      <c r="G85" s="159">
        <f t="shared" si="3"/>
        <v>10.933333333333334</v>
      </c>
      <c r="H85" s="121" t="s">
        <v>2696</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2697</v>
      </c>
      <c r="C86" s="123" t="s">
        <v>31</v>
      </c>
      <c r="D86" s="63">
        <v>1234</v>
      </c>
      <c r="E86" s="144">
        <v>43080</v>
      </c>
      <c r="F86" s="144">
        <v>43404</v>
      </c>
      <c r="G86" s="159">
        <f t="shared" si="3"/>
        <v>10.8</v>
      </c>
      <c r="H86" s="121" t="s">
        <v>2696</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2697</v>
      </c>
      <c r="C87" s="123" t="s">
        <v>31</v>
      </c>
      <c r="D87" s="63">
        <v>1214</v>
      </c>
      <c r="E87" s="144">
        <v>43076</v>
      </c>
      <c r="F87" s="144">
        <v>43404</v>
      </c>
      <c r="G87" s="159">
        <f t="shared" si="3"/>
        <v>10.933333333333334</v>
      </c>
      <c r="H87" s="121" t="s">
        <v>2696</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2697</v>
      </c>
      <c r="C88" s="123" t="s">
        <v>31</v>
      </c>
      <c r="D88" s="63">
        <v>218</v>
      </c>
      <c r="E88" s="144">
        <v>43484</v>
      </c>
      <c r="F88" s="144">
        <v>43812</v>
      </c>
      <c r="G88" s="159">
        <f t="shared" si="3"/>
        <v>10.933333333333334</v>
      </c>
      <c r="H88" s="121" t="s">
        <v>2696</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2697</v>
      </c>
      <c r="C89" s="123" t="s">
        <v>31</v>
      </c>
      <c r="D89" s="63">
        <v>258</v>
      </c>
      <c r="E89" s="144">
        <v>43486</v>
      </c>
      <c r="F89" s="144">
        <v>43812</v>
      </c>
      <c r="G89" s="159">
        <f t="shared" si="3"/>
        <v>10.866666666666667</v>
      </c>
      <c r="H89" s="121" t="s">
        <v>2696</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2697</v>
      </c>
      <c r="C90" s="123" t="s">
        <v>31</v>
      </c>
      <c r="D90" s="63">
        <v>937</v>
      </c>
      <c r="E90" s="144">
        <v>42675</v>
      </c>
      <c r="F90" s="144">
        <v>42947</v>
      </c>
      <c r="G90" s="159">
        <f t="shared" si="3"/>
        <v>9.0666666666666664</v>
      </c>
      <c r="H90" s="64" t="s">
        <v>2695</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2697</v>
      </c>
      <c r="C91" s="123" t="s">
        <v>31</v>
      </c>
      <c r="D91" s="120">
        <v>977</v>
      </c>
      <c r="E91" s="144">
        <v>43039</v>
      </c>
      <c r="F91" s="144">
        <v>43404</v>
      </c>
      <c r="G91" s="159">
        <f t="shared" si="3"/>
        <v>12.166666666666666</v>
      </c>
      <c r="H91" s="121" t="s">
        <v>2695</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2697</v>
      </c>
      <c r="C92" s="123" t="s">
        <v>31</v>
      </c>
      <c r="D92" s="120">
        <v>979</v>
      </c>
      <c r="E92" s="144">
        <v>43039</v>
      </c>
      <c r="F92" s="144">
        <v>43404</v>
      </c>
      <c r="G92" s="159">
        <f t="shared" si="3"/>
        <v>12.166666666666666</v>
      </c>
      <c r="H92" s="121" t="s">
        <v>2695</v>
      </c>
      <c r="I92" s="120" t="s">
        <v>36</v>
      </c>
      <c r="J92" s="120" t="s">
        <v>2702</v>
      </c>
      <c r="K92" s="122">
        <v>268389525</v>
      </c>
      <c r="L92" s="123" t="s">
        <v>1148</v>
      </c>
      <c r="M92" s="117"/>
      <c r="N92" s="123" t="s">
        <v>2634</v>
      </c>
      <c r="O92" s="123" t="s">
        <v>1148</v>
      </c>
      <c r="P92" s="79"/>
    </row>
    <row r="93" spans="1:16" s="7" customFormat="1" ht="24.75" customHeight="1" outlineLevel="1" x14ac:dyDescent="0.25">
      <c r="A93" s="142">
        <v>46</v>
      </c>
      <c r="B93" s="121" t="s">
        <v>2697</v>
      </c>
      <c r="C93" s="123" t="s">
        <v>31</v>
      </c>
      <c r="D93" s="120">
        <v>1008</v>
      </c>
      <c r="E93" s="144">
        <v>43039</v>
      </c>
      <c r="F93" s="144">
        <v>43404</v>
      </c>
      <c r="G93" s="159">
        <f t="shared" si="3"/>
        <v>12.166666666666666</v>
      </c>
      <c r="H93" s="121" t="s">
        <v>2695</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2697</v>
      </c>
      <c r="C94" s="123" t="s">
        <v>31</v>
      </c>
      <c r="D94" s="120">
        <v>961</v>
      </c>
      <c r="E94" s="144">
        <v>43038</v>
      </c>
      <c r="F94" s="144">
        <v>43404</v>
      </c>
      <c r="G94" s="159">
        <f t="shared" si="3"/>
        <v>12.2</v>
      </c>
      <c r="H94" s="121" t="s">
        <v>2695</v>
      </c>
      <c r="I94" s="120" t="s">
        <v>36</v>
      </c>
      <c r="J94" s="120" t="s">
        <v>2703</v>
      </c>
      <c r="K94" s="122">
        <v>771976890</v>
      </c>
      <c r="L94" s="123" t="s">
        <v>1148</v>
      </c>
      <c r="M94" s="117"/>
      <c r="N94" s="123" t="s">
        <v>27</v>
      </c>
      <c r="O94" s="123" t="s">
        <v>1148</v>
      </c>
      <c r="P94" s="79"/>
    </row>
    <row r="95" spans="1:16" s="7" customFormat="1" ht="24.75" customHeight="1" outlineLevel="1" x14ac:dyDescent="0.25">
      <c r="A95" s="143">
        <v>48</v>
      </c>
      <c r="B95" s="121" t="s">
        <v>2697</v>
      </c>
      <c r="C95" s="123" t="s">
        <v>31</v>
      </c>
      <c r="D95" s="120">
        <v>955</v>
      </c>
      <c r="E95" s="144">
        <v>43038</v>
      </c>
      <c r="F95" s="144">
        <v>43404</v>
      </c>
      <c r="G95" s="159">
        <f t="shared" si="3"/>
        <v>12.2</v>
      </c>
      <c r="H95" s="121" t="s">
        <v>2695</v>
      </c>
      <c r="I95" s="120" t="s">
        <v>36</v>
      </c>
      <c r="J95" s="120" t="s">
        <v>2704</v>
      </c>
      <c r="K95" s="122">
        <v>396025658</v>
      </c>
      <c r="L95" s="123" t="s">
        <v>1148</v>
      </c>
      <c r="M95" s="117"/>
      <c r="N95" s="123" t="s">
        <v>27</v>
      </c>
      <c r="O95" s="123" t="s">
        <v>1148</v>
      </c>
      <c r="P95" s="79"/>
    </row>
    <row r="96" spans="1:16" s="7" customFormat="1" ht="24.75" customHeight="1" outlineLevel="1" x14ac:dyDescent="0.25">
      <c r="A96" s="143">
        <v>49</v>
      </c>
      <c r="B96" s="121" t="s">
        <v>2697</v>
      </c>
      <c r="C96" s="123" t="s">
        <v>31</v>
      </c>
      <c r="D96" s="120">
        <v>954</v>
      </c>
      <c r="E96" s="144">
        <v>43038</v>
      </c>
      <c r="F96" s="144">
        <v>43404</v>
      </c>
      <c r="G96" s="159">
        <f t="shared" si="3"/>
        <v>12.2</v>
      </c>
      <c r="H96" s="121" t="s">
        <v>2695</v>
      </c>
      <c r="I96" s="120" t="s">
        <v>36</v>
      </c>
      <c r="J96" s="120" t="s">
        <v>2703</v>
      </c>
      <c r="K96" s="122">
        <v>332474056</v>
      </c>
      <c r="L96" s="123" t="s">
        <v>1148</v>
      </c>
      <c r="M96" s="117"/>
      <c r="N96" s="123" t="s">
        <v>2634</v>
      </c>
      <c r="O96" s="123" t="s">
        <v>1148</v>
      </c>
      <c r="P96" s="79"/>
    </row>
    <row r="97" spans="1:16" s="7" customFormat="1" ht="24.75" customHeight="1" outlineLevel="1" x14ac:dyDescent="0.25">
      <c r="A97" s="143">
        <v>50</v>
      </c>
      <c r="B97" s="121" t="s">
        <v>2697</v>
      </c>
      <c r="C97" s="123" t="s">
        <v>31</v>
      </c>
      <c r="D97" s="120">
        <v>953</v>
      </c>
      <c r="E97" s="144">
        <v>43038</v>
      </c>
      <c r="F97" s="144">
        <v>43404</v>
      </c>
      <c r="G97" s="159">
        <f t="shared" si="3"/>
        <v>12.2</v>
      </c>
      <c r="H97" s="121" t="s">
        <v>2695</v>
      </c>
      <c r="I97" s="120" t="s">
        <v>36</v>
      </c>
      <c r="J97" s="120" t="s">
        <v>2705</v>
      </c>
      <c r="K97" s="122">
        <v>810036318</v>
      </c>
      <c r="L97" s="123" t="s">
        <v>1148</v>
      </c>
      <c r="M97" s="117"/>
      <c r="N97" s="123" t="s">
        <v>27</v>
      </c>
      <c r="O97" s="123" t="s">
        <v>1148</v>
      </c>
      <c r="P97" s="79"/>
    </row>
    <row r="98" spans="1:16" s="7" customFormat="1" ht="24.75" customHeight="1" outlineLevel="1" x14ac:dyDescent="0.25">
      <c r="A98" s="143">
        <v>51</v>
      </c>
      <c r="B98" s="121" t="s">
        <v>2697</v>
      </c>
      <c r="C98" s="123" t="s">
        <v>31</v>
      </c>
      <c r="D98" s="120">
        <v>959</v>
      </c>
      <c r="E98" s="144">
        <v>43038</v>
      </c>
      <c r="F98" s="144">
        <v>43404</v>
      </c>
      <c r="G98" s="159">
        <f t="shared" si="3"/>
        <v>12.2</v>
      </c>
      <c r="H98" s="121" t="s">
        <v>2695</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2697</v>
      </c>
      <c r="C99" s="123" t="s">
        <v>31</v>
      </c>
      <c r="D99" s="120">
        <v>248</v>
      </c>
      <c r="E99" s="144">
        <v>43484</v>
      </c>
      <c r="F99" s="144">
        <v>43812</v>
      </c>
      <c r="G99" s="159">
        <f t="shared" si="3"/>
        <v>10.933333333333334</v>
      </c>
      <c r="H99" s="121" t="s">
        <v>2695</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2697</v>
      </c>
      <c r="C100" s="123" t="s">
        <v>31</v>
      </c>
      <c r="D100" s="120">
        <v>249</v>
      </c>
      <c r="E100" s="144">
        <v>43484</v>
      </c>
      <c r="F100" s="144">
        <v>43812</v>
      </c>
      <c r="G100" s="159">
        <f t="shared" si="3"/>
        <v>10.933333333333334</v>
      </c>
      <c r="H100" s="121" t="s">
        <v>2695</v>
      </c>
      <c r="I100" s="120" t="s">
        <v>36</v>
      </c>
      <c r="J100" s="120" t="s">
        <v>2705</v>
      </c>
      <c r="K100" s="122">
        <v>775495181</v>
      </c>
      <c r="L100" s="123" t="s">
        <v>1148</v>
      </c>
      <c r="M100" s="117"/>
      <c r="N100" s="123" t="s">
        <v>27</v>
      </c>
      <c r="O100" s="123" t="s">
        <v>1148</v>
      </c>
      <c r="P100" s="79"/>
    </row>
    <row r="101" spans="1:16" s="7" customFormat="1" ht="24.75" customHeight="1" outlineLevel="1" x14ac:dyDescent="0.25">
      <c r="A101" s="143">
        <v>54</v>
      </c>
      <c r="B101" s="121" t="s">
        <v>2697</v>
      </c>
      <c r="C101" s="123" t="s">
        <v>31</v>
      </c>
      <c r="D101" s="120">
        <v>252</v>
      </c>
      <c r="E101" s="144">
        <v>43484</v>
      </c>
      <c r="F101" s="144">
        <v>43812</v>
      </c>
      <c r="G101" s="159">
        <f t="shared" si="3"/>
        <v>10.933333333333334</v>
      </c>
      <c r="H101" s="121" t="s">
        <v>2695</v>
      </c>
      <c r="I101" s="120" t="s">
        <v>36</v>
      </c>
      <c r="J101" s="120" t="s">
        <v>2701</v>
      </c>
      <c r="K101" s="122">
        <v>254788430</v>
      </c>
      <c r="L101" s="123" t="s">
        <v>1148</v>
      </c>
      <c r="M101" s="117"/>
      <c r="N101" s="123" t="s">
        <v>2634</v>
      </c>
      <c r="O101" s="123" t="s">
        <v>1148</v>
      </c>
      <c r="P101" s="79"/>
    </row>
    <row r="102" spans="1:16" s="7" customFormat="1" ht="24.75" customHeight="1" outlineLevel="1" x14ac:dyDescent="0.25">
      <c r="A102" s="143">
        <v>55</v>
      </c>
      <c r="B102" s="121" t="s">
        <v>2697</v>
      </c>
      <c r="C102" s="123" t="s">
        <v>31</v>
      </c>
      <c r="D102" s="120">
        <v>256</v>
      </c>
      <c r="E102" s="144">
        <v>43484</v>
      </c>
      <c r="F102" s="144">
        <v>43812</v>
      </c>
      <c r="G102" s="159">
        <f t="shared" si="3"/>
        <v>10.933333333333334</v>
      </c>
      <c r="H102" s="121" t="s">
        <v>2695</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2697</v>
      </c>
      <c r="C103" s="123" t="s">
        <v>31</v>
      </c>
      <c r="D103" s="120">
        <v>257</v>
      </c>
      <c r="E103" s="144">
        <v>43484</v>
      </c>
      <c r="F103" s="144">
        <v>43812</v>
      </c>
      <c r="G103" s="159">
        <f t="shared" si="3"/>
        <v>10.933333333333334</v>
      </c>
      <c r="H103" s="121" t="s">
        <v>2695</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2697</v>
      </c>
      <c r="C104" s="123" t="s">
        <v>31</v>
      </c>
      <c r="D104" s="120">
        <v>259</v>
      </c>
      <c r="E104" s="144">
        <v>43484</v>
      </c>
      <c r="F104" s="144">
        <v>43812</v>
      </c>
      <c r="G104" s="159">
        <f t="shared" si="3"/>
        <v>10.933333333333334</v>
      </c>
      <c r="H104" s="121" t="s">
        <v>2695</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2697</v>
      </c>
      <c r="C105" s="123" t="s">
        <v>31</v>
      </c>
      <c r="D105" s="120">
        <v>260</v>
      </c>
      <c r="E105" s="144">
        <v>43484</v>
      </c>
      <c r="F105" s="144">
        <v>43738</v>
      </c>
      <c r="G105" s="159">
        <f t="shared" si="3"/>
        <v>8.4666666666666668</v>
      </c>
      <c r="H105" s="121" t="s">
        <v>2695</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2697</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2697</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1.2E-2</v>
      </c>
      <c r="G179" s="164">
        <f>IF(F179&gt;0,SUM(E179+F179),"")</f>
        <v>3.2000000000000001E-2</v>
      </c>
      <c r="H179" s="5"/>
      <c r="I179" s="190" t="s">
        <v>2670</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3.2000000000000001E-2</v>
      </c>
      <c r="D185" s="91" t="s">
        <v>2628</v>
      </c>
      <c r="E185" s="94">
        <f>+(C185*SUM(K20:K35))</f>
        <v>158292246.68799999</v>
      </c>
      <c r="F185" s="92"/>
      <c r="G185" s="93"/>
      <c r="H185" s="88"/>
      <c r="I185" s="90" t="s">
        <v>2627</v>
      </c>
      <c r="J185" s="165">
        <f>+SUM(M179:M183)</f>
        <v>2.1999999999999999E-2</v>
      </c>
      <c r="K185" s="235" t="s">
        <v>2628</v>
      </c>
      <c r="L185" s="235"/>
      <c r="M185" s="94">
        <f>+J185*(SUM(K20:K35))</f>
        <v>108825919.59799999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2706</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infopath/2007/PartnerControls"/>
    <ds:schemaRef ds:uri="http://schemas.microsoft.com/office/2006/metadata/properties"/>
    <ds:schemaRef ds:uri="a65d333d-5b59-4810-bc94-b80d9325abbc"/>
    <ds:schemaRef ds:uri="http://www.w3.org/XML/1998/namespace"/>
    <ds:schemaRef ds:uri="http://schemas.openxmlformats.org/package/2006/metadata/core-properties"/>
    <ds:schemaRef ds:uri="http://schemas.microsoft.com/office/2006/documentManagement/typ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2020-12-30T00:00:47Z</cp:lastPrinted>
  <dcterms:created xsi:type="dcterms:W3CDTF">2020-10-14T21:57:42Z</dcterms:created>
  <dcterms:modified xsi:type="dcterms:W3CDTF">2020-12-30T00:01:16Z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