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Regina Farelo\Desktop\CONTRATACION\INVITACIONES 2\2.COCRECER MAGDALEN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93"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<sst xmlns="http://schemas.openxmlformats.org/spreadsheetml/2006/main" count="3486" uniqueCount="2753">
  <si>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</si>
  <si>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</si>
  <si>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</si>
  <si>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</si>
  <si>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</si>
  <si>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</si>
  <si>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</si>
  <si>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</si>
  <si>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</si>
  <si>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</si>
  <si>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</si>
  <si>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</si>
  <si>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</si>
  <si>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</si>
  <si>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</si>
  <si>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</si>
  <si>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</si>
  <si>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</si>
  <si>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</si>
  <si>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</si>
  <si>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</si>
  <si>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</si>
  <si>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</si>
  <si>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</si>
  <si>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</si>
  <si>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</si>
  <si>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</si>
  <si>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</si>
  <si>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</si>
  <si>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</si>
  <si>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</si>
  <si>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</si>
  <si>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</si>
  <si>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</si>
  <si>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</si>
  <si>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</si>
  <si>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</si>
  <si>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</si>
  <si>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</si>
  <si>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</si>
  <si>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</si>
  <si>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</si>
  <si>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</si>
  <si>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</si>
  <si>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</si>
  <si>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</si>
  <si>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</si>
  <si>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</si>
  <si>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</si>
  <si>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</si>
  <si>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</si>
  <si>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</si>
  <si>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</si>
  <si>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</si>
  <si>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</si>
  <si>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</si>
  <si>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</si>
  <si>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</si>
  <si>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</si>
  <si>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</si>
  <si>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</si>
  <si>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</si>
  <si>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</si>
  <si>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</si>
  <si>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</si>
  <si>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</si>
  <si>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</si>
  <si>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</si>
  <si>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</si>
  <si>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</si>
  <si>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</si>
  <si>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</si>
  <si>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</si>
  <si>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</si>
  <si>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</si>
  <si>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</si>
  <si>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</si>
  <si>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</si>
  <si>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</si>
  <si>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</si>
  <si>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</si>
  <si>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</si>
  <si>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</si>
  <si>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</si>
  <si>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</si>
  <si>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</si>
  <si>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</si>
  <si>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</si>
  <si>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</si>
  <si>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</si>
  <si>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</si>
  <si>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</si>
  <si>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</si>
  <si>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</si>
  <si>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</si>
  <si>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</si>
  <si>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</si>
  <si>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</si>
  <si>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</si>
  <si>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</si>
  <si>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</si>
  <si>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</si>
  <si>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</si>
  <si>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</si>
  <si>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</si>
  <si>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</si>
  <si>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</si>
  <si>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</si>
  <si>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</si>
  <si>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</si>
  <si>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</si>
  <si>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</si>
  <si>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</si>
  <si>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</si>
  <si>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</si>
  <si>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</si>
  <si>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</si>
  <si>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</si>
  <si>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</si>
  <si>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</si>
  <si>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</si>
  <si>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</si>
  <si>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</si>
  <si>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</si>
  <si>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</si>
  <si>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</si>
  <si>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</si>
  <si>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</si>
  <si>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</si>
  <si>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</si>
  <si>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</si>
  <si>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</si>
  <si>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</si>
  <si>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</si>
  <si>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</si>
  <si>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</si>
  <si>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</si>
  <si>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</si>
  <si>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</si>
  <si>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</si>
  <si>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</si>
  <si>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</si>
  <si>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</si>
  <si>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</si>
  <si>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</si>
  <si>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</si>
  <si>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</si>
  <si>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</si>
  <si>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</si>
  <si>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</si>
  <si>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</si>
  <si>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</si>
  <si>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</si>
  <si>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</si>
  <si>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</si>
  <si>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</si>
  <si>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</si>
  <si>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</si>
  <si>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</si>
  <si>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</si>
  <si>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</si>
  <si>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</si>
  <si>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</si>
  <si>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</si>
  <si>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</si>
  <si>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</si>
  <si>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</si>
  <si>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</si>
  <si>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</si>
  <si>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</si>
  <si>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</si>
  <si>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</si>
  <si>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</si>
  <si>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</si>
  <si>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</si>
  <si>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</si>
  <si>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</si>
  <si>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</si>
  <si>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</si>
  <si>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</si>
  <si>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</si>
  <si>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</si>
  <si>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</si>
  <si>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</si>
  <si>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</si>
  <si>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</si>
  <si>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</si>
  <si>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</si>
  <si>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</si>
  <si>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</si>
  <si>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</si>
  <si>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</si>
  <si>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</si>
  <si>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</si>
  <si>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</si>
  <si>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</si>
  <si>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</si>
  <si>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</si>
  <si>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</si>
  <si>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</si>
  <si>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</si>
  <si>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</si>
  <si>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</si>
  <si>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</si>
  <si>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</si>
  <si>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</si>
  <si>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</si>
  <si>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</si>
  <si>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</si>
  <si>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</si>
  <si>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</si>
  <si>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</si>
  <si>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</si>
  <si>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</si>
  <si>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</si>
  <si>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</si>
  <si>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</si>
  <si>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</si>
  <si>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</si>
  <si>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</si>
  <si>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</si>
  <si>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</si>
  <si>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</si>
  <si>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</si>
  <si>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</si>
  <si>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</si>
  <si>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</si>
  <si>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</si>
  <si>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</si>
  <si>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</si>
  <si>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</si>
  <si>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</si>
  <si>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</si>
  <si>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</si>
  <si>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</si>
  <si>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</si>
  <si>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</si>
  <si>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</si>
  <si>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</si>
  <si>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</si>
  <si>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</si>
  <si>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</si>
  <si>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</si>
  <si>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</si>
  <si>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</si>
  <si>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</si>
  <si>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</si>
  <si>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</si>
  <si>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</si>
  <si>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</si>
  <si>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</si>
  <si>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</si>
  <si>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</si>
  <si>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</si>
  <si>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</si>
  <si>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</si>
  <si>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</si>
  <si>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</si>
  <si>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</si>
  <si>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</si>
  <si>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</si>
  <si>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</si>
  <si>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</si>
  <si>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</si>
  <si>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</si>
  <si>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</si>
  <si>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</si>
  <si>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</si>
  <si>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</si>
  <si>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</si>
  <si>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</si>
  <si>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</si>
  <si>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</si>
  <si>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</si>
  <si>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</si>
  <si>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</si>
  <si>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</si>
  <si>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</si>
  <si>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</si>
  <si>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</si>
  <si>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</si>
  <si>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</si>
  <si>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</si>
  <si>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</si>
  <si>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</si>
  <si>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</si>
  <si>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</si>
  <si>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</si>
  <si>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</si>
  <si>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</si>
  <si>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</si>
  <si>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</si>
  <si>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</si>
  <si>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</si>
  <si>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</si>
  <si>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</si>
  <si>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</si>
  <si>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</si>
  <si>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</si>
  <si>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</si>
  <si>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</si>
  <si>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</si>
  <si>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</si>
  <si>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</si>
  <si>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</si>
  <si>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</si>
  <si>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</si>
  <si>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</si>
  <si>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</si>
  <si>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</si>
  <si>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</si>
  <si>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</si>
  <si>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</si>
  <si>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</si>
  <si>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</si>
  <si>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</si>
  <si>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</si>
  <si>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</si>
  <si>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</si>
  <si>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</si>
  <si>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</si>
  <si>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</si>
  <si>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</si>
  <si>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</si>
  <si>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</si>
  <si>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</si>
  <si>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</si>
  <si>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</si>
  <si>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</si>
  <si>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</si>
  <si>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</si>
  <si>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</si>
  <si>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</si>
  <si>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</si>
  <si>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</si>
  <si>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</si>
  <si>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</si>
  <si>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</si>
  <si>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</si>
  <si>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</si>
  <si>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</si>
  <si>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</si>
  <si>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</si>
  <si>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</si>
  <si>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</si>
  <si>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</si>
  <si>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</si>
  <si>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</si>
  <si>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</si>
  <si>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</si>
  <si>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</si>
  <si>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</si>
  <si>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</si>
  <si>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</si>
  <si>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</si>
  <si>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</si>
  <si>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</si>
  <si>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</si>
  <si>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</si>
  <si>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</si>
  <si>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</si>
  <si>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</si>
  <si>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</si>
  <si>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</si>
  <si>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</si>
  <si>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</si>
  <si>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</si>
  <si>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</si>
  <si>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</si>
  <si>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</si>
  <si>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</si>
  <si>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</si>
  <si>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</si>
  <si>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</si>
  <si>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</si>
  <si>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</si>
  <si>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</si>
  <si>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</si>
  <si>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</si>
  <si>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</si>
  <si>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</si>
  <si>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</si>
  <si>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</si>
  <si>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</si>
  <si>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</si>
  <si>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</si>
  <si>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</si>
  <si>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</si>
  <si>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</si>
  <si>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</si>
  <si>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</si>
  <si>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</si>
  <si>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</si>
  <si>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</si>
  <si>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</si>
  <si>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</si>
  <si>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</si>
  <si>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</si>
  <si>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</si>
  <si>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</si>
  <si>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</si>
  <si>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</si>
  <si>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</si>
  <si>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</si>
  <si>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</si>
  <si>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</si>
  <si>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</si>
  <si>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</si>
  <si>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</si>
  <si>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</si>
  <si>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</si>
  <si>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</si>
  <si>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</si>
  <si>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</si>
  <si>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</si>
  <si>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</si>
  <si>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</si>
  <si>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</si>
  <si>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</si>
  <si>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</si>
  <si>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</si>
  <si>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</si>
  <si>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</si>
  <si>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</si>
  <si>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</si>
  <si>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</si>
  <si>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</si>
  <si>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</si>
  <si>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</si>
  <si>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</si>
  <si>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</si>
  <si>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</si>
  <si>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</si>
  <si>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</si>
  <si>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</si>
  <si>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</si>
  <si>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</si>
  <si>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</si>
  <si>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</si>
  <si>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</si>
  <si>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</si>
  <si>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</si>
  <si>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</si>
  <si>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</si>
  <si>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</si>
  <si>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</si>
  <si>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</si>
  <si>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</si>
  <si>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</si>
  <si>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</si>
  <si>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</si>
  <si>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</si>
  <si>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</si>
  <si>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</si>
  <si>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</si>
  <si>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</si>
  <si>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</si>
  <si>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</si>
  <si>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</si>
  <si>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</si>
  <si>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</si>
  <si>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</si>
  <si>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</si>
  <si>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</si>
  <si>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</si>
  <si>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</si>
  <si>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</si>
  <si>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</si>
  <si>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</si>
  <si>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</si>
  <si>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</si>
  <si>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</si>
  <si>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</si>
  <si>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</si>
  <si>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</si>
  <si>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</si>
  <si>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</si>
  <si>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</si>
  <si>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</si>
  <si>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</si>
  <si>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</si>
  <si>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</si>
  <si>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</si>
  <si>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</si>
  <si>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</si>
  <si>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</si>
  <si>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</si>
  <si>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</si>
  <si>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</si>
  <si>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</si>
  <si>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</si>
  <si>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</si>
  <si>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</si>
  <si>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</si>
  <si>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</si>
  <si>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</si>
  <si>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</si>
  <si>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</si>
  <si>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</si>
  <si>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</si>
  <si>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</si>
  <si>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</si>
  <si>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</si>
  <si>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</si>
  <si>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</si>
  <si>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</si>
  <si>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</si>
  <si>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</si>
  <si>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</si>
  <si>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</si>
  <si>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</si>
  <si>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</si>
  <si>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</si>
  <si>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</si>
  <si>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</si>
  <si>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</si>
  <si>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</si>
  <si>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</si>
  <si>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</si>
  <si>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</si>
  <si>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</si>
  <si>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</si>
  <si>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</si>
  <si>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</si>
  <si>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</si>
  <si>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</si>
  <si>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</si>
  <si>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</si>
  <si>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</si>
  <si>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</si>
  <si>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</si>
  <si>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</si>
  <si>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</si>
  <si>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</si>
  <si>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</si>
  <si>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</si>
  <si>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</si>
  <si>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</si>
  <si>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</si>
  <si>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</si>
  <si>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</si>
  <si>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</si>
  <si>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</si>
  <si>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</si>
  <si>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</si>
  <si>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</si>
  <si>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</si>
  <si>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</si>
  <si>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</si>
  <si>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</si>
  <si>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</si>
  <si>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</si>
  <si>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</si>
  <si>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</si>
  <si>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</si>
  <si>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</si>
  <si>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</si>
  <si>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</si>
  <si>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</si>
  <si>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</si>
  <si>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</si>
  <si>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</si>
  <si>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</si>
  <si>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</si>
  <si>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</si>
  <si>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</si>
  <si>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</si>
  <si>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</si>
  <si>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</si>
  <si>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</si>
  <si>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</si>
  <si>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</si>
  <si>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</si>
  <si>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</si>
  <si>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</si>
  <si>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</si>
  <si>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</si>
  <si>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</si>
  <si>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</si>
  <si>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</si>
  <si>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</si>
  <si>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</si>
  <si>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</si>
  <si>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</si>
  <si>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</si>
  <si>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</si>
  <si>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</si>
  <si>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</si>
  <si>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</si>
  <si>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</si>
  <si>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</si>
  <si>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</si>
  <si>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</si>
  <si>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</si>
  <si>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</si>
  <si>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</si>
  <si>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</si>
  <si>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</si>
  <si>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</si>
  <si>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</si>
  <si>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</si>
  <si>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</si>
  <si>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</si>
  <si>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</si>
  <si>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</si>
  <si>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</si>
  <si>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</si>
  <si>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</si>
  <si>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</si>
  <si>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</si>
  <si>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</si>
  <si>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</si>
  <si>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</si>
  <si>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</si>
  <si>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</si>
  <si>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</si>
  <si>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</si>
  <si>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</si>
  <si>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</si>
  <si>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</si>
  <si>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</si>
  <si>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</si>
  <si>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</si>
  <si>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</si>
  <si>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</si>
  <si>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</si>
  <si>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</si>
  <si>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</si>
  <si>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</si>
  <si>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</si>
  <si>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</si>
  <si>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</si>
  <si>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</si>
  <si>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</si>
  <si>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</si>
  <si>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</si>
  <si>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</si>
  <si>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</si>
  <si>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</si>
  <si>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</si>
  <si>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</si>
  <si>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</si>
  <si>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</si>
  <si>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</si>
  <si>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</si>
  <si>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</si>
  <si>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</si>
  <si>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</si>
  <si>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</si>
  <si>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</si>
  <si>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</si>
  <si>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</si>
  <si>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</si>
  <si>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</si>
  <si>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</si>
  <si>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</si>
  <si>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</si>
  <si>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</si>
  <si>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</si>
  <si>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</si>
  <si>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</si>
  <si>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</si>
  <si>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</si>
  <si>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</si>
  <si>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</si>
  <si>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</si>
  <si>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</si>
  <si>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</si>
  <si>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</si>
  <si>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</si>
  <si>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</si>
  <si>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</si>
  <si>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</si>
  <si>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</si>
  <si>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</si>
  <si>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</si>
  <si>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</si>
  <si>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</si>
  <si>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</si>
  <si>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</si>
  <si>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</si>
  <si>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</si>
  <si>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</si>
  <si>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</si>
  <si>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</si>
  <si>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</si>
  <si>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</si>
  <si>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</si>
  <si>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</si>
  <si>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</si>
  <si>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</si>
  <si>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</si>
  <si>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</si>
  <si>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</si>
  <si>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</si>
  <si>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</si>
  <si>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</si>
  <si>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</si>
  <si>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</si>
  <si>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</si>
  <si>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</si>
  <si>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</si>
  <si>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</si>
  <si>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</si>
  <si>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</si>
  <si>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</si>
  <si>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</si>
  <si>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</si>
  <si>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</si>
  <si>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</si>
  <si>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</si>
  <si>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</si>
  <si>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</si>
  <si>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</si>
  <si>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</si>
  <si>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</si>
  <si>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</si>
  <si>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</si>
  <si>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</si>
  <si>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</si>
  <si>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</si>
  <si>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</si>
  <si>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</si>
  <si>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</si>
  <si>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</si>
  <si>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</si>
  <si>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</si>
  <si>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</si>
  <si>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</si>
  <si>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</si>
  <si>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</si>
  <si>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</si>
  <si>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</si>
  <si>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</si>
  <si>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</si>
  <si>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</si>
  <si>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</si>
  <si>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</si>
  <si>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</si>
  <si>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</si>
  <si>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</si>
  <si>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</si>
  <si>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</si>
  <si>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</si>
  <si>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</si>
  <si>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</si>
  <si>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</si>
  <si>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</si>
  <si>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</si>
  <si>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</si>
  <si>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</si>
  <si>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</si>
  <si>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</si>
  <si>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</si>
  <si>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</si>
  <si>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</si>
  <si>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</si>
  <si>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</si>
  <si>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</si>
  <si>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</si>
  <si>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</si>
  <si>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</si>
  <si>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</si>
  <si>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</si>
  <si>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</si>
  <si>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</si>
  <si>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</si>
  <si>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</si>
  <si>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</si>
  <si>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</si>
  <si>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</si>
  <si>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</si>
  <si>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</si>
  <si>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</si>
  <si>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</si>
  <si>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</si>
  <si>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</si>
  <si>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</si>
  <si>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</si>
  <si>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</si>
  <si>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</si>
  <si>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</si>
  <si>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</si>
  <si>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</si>
  <si>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</si>
  <si>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</si>
  <si>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</si>
  <si>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</si>
  <si>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</si>
  <si>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</si>
  <si>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</si>
  <si>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</si>
  <si>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</si>
  <si>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</si>
  <si>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</si>
  <si>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</si>
  <si>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</si>
  <si>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</si>
  <si>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</si>
  <si>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</si>
  <si>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</si>
  <si>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</si>
  <si>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</si>
  <si>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</si>
  <si>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</si>
  <si>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</si>
  <si>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</si>
  <si>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</si>
  <si>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</si>
  <si>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</si>
  <si>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</si>
  <si>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</si>
  <si>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</si>
  <si>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</si>
  <si>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</si>
  <si>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</si>
  <si>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</si>
  <si>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</si>
  <si>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</si>
  <si>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</si>
  <si>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</si>
  <si>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</si>
  <si>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</si>
  <si>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</si>
  <si>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</si>
  <si>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</si>
  <si>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</si>
  <si>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</si>
  <si>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</si>
  <si>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</si>
  <si>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</si>
  <si>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</si>
  <si>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</si>
  <si>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</si>
  <si>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</si>
  <si>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</si>
  <si>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</si>
  <si>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</si>
  <si>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</si>
  <si>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</si>
  <si>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</si>
  <si>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</si>
  <si>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</si>
  <si>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</si>
  <si>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</si>
  <si>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</si>
  <si>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</si>
  <si>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</si>
  <si>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</si>
  <si>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</si>
  <si>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</si>
  <si>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</si>
  <si>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</si>
  <si>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</si>
  <si>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</si>
  <si>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</si>
  <si>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</si>
  <si>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</si>
  <si>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</si>
  <si>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</si>
  <si>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</si>
  <si>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</si>
  <si>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</si>
  <si>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</si>
  <si>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</si>
  <si>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</si>
  <si>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</si>
  <si>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</si>
  <si>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</si>
  <si>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</si>
  <si>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</si>
  <si>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</si>
  <si>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</si>
  <si>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</si>
  <si>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</si>
  <si>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</si>
  <si>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</si>
  <si>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</si>
  <si>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</si>
  <si>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</si>
  <si>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</si>
  <si>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</si>
  <si>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</si>
  <si>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</si>
  <si>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</si>
  <si>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</si>
  <si>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</si>
  <si>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</si>
  <si>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</si>
  <si>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</si>
  <si>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</si>
  <si>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</si>
  <si>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</si>
  <si>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</si>
  <si>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</si>
  <si>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</si>
  <si>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</si>
  <si>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</si>
  <si>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</si>
  <si>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</si>
  <si>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</si>
  <si>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</si>
  <si>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</si>
  <si>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</si>
  <si>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</si>
  <si>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</si>
  <si>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</si>
  <si>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</si>
  <si>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</si>
  <si>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</si>
  <si>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</si>
  <si>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</si>
  <si>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</si>
  <si>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</si>
  <si>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</si>
  <si>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</si>
  <si>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</si>
  <si>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</si>
  <si>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</si>
  <si>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</si>
  <si>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</si>
  <si>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</si>
  <si>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</si>
  <si>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</si>
  <si>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</si>
  <si>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</si>
  <si>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</si>
  <si>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</si>
  <si>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</si>
  <si>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</si>
  <si>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</si>
  <si>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</si>
  <si>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</si>
  <si>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</si>
  <si>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</si>
  <si>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</si>
  <si>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</si>
  <si>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</si>
  <si>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</si>
  <si>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</si>
  <si>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</si>
  <si>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</si>
  <si>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</si>
  <si>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</si>
  <si>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</si>
  <si>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</si>
  <si>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</si>
  <si>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</si>
  <si>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</si>
  <si>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</si>
  <si>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</si>
  <si>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</si>
  <si>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</si>
  <si>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</si>
  <si>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</si>
  <si>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</si>
  <si>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</si>
  <si>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</si>
  <si>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</si>
  <si>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</si>
  <si>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</si>
  <si>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</si>
  <si>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</si>
  <si>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</si>
  <si>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</si>
  <si>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</si>
  <si>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</si>
  <si>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</si>
  <si>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</si>
  <si>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</si>
  <si>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</si>
  <si>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</si>
  <si>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</si>
  <si>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</si>
  <si>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</si>
  <si>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</si>
  <si>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</si>
  <si>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</si>
  <si>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</si>
  <si>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</si>
  <si>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</si>
  <si>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</si>
  <si>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</si>
  <si>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</si>
  <si>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</si>
  <si>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</si>
  <si>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</si>
  <si>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</si>
  <si>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</si>
  <si>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</si>
  <si>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</si>
  <si>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</si>
  <si>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</si>
  <si>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</si>
  <si>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</si>
  <si>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</si>
  <si>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</si>
  <si>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</si>
  <si>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</si>
  <si>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</si>
  <si>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</si>
  <si>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</si>
  <si>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</si>
  <si>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</si>
  <si>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</si>
  <si>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</si>
  <si>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</si>
  <si>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</si>
  <si>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</si>
  <si>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</si>
  <si>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</si>
  <si>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</si>
  <si>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</si>
  <si>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</si>
  <si>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</si>
  <si>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</si>
  <si>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</si>
  <si>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</si>
  <si>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</si>
  <si>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</si>
  <si>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</si>
  <si>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</si>
  <si>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</si>
  <si>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</si>
  <si>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</si>
  <si>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</si>
  <si>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</si>
  <si>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</si>
  <si>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</si>
  <si>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</si>
  <si>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</si>
  <si>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</si>
  <si>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</si>
  <si>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</si>
  <si>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</si>
  <si>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</si>
  <si>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</si>
  <si>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</si>
  <si>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</si>
  <si>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</si>
  <si>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</si>
  <si>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</si>
  <si>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</si>
  <si>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</si>
  <si>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</si>
  <si>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</si>
  <si>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</si>
  <si>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</si>
  <si>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</si>
  <si>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</si>
  <si>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</si>
  <si>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</si>
  <si>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</si>
  <si>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</si>
  <si>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</si>
  <si>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</si>
  <si>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</si>
  <si>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</si>
  <si>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</si>
  <si>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</si>
  <si>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</si>
  <si>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</si>
  <si>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</si>
  <si>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</si>
  <si>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</si>
  <si>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</si>
  <si>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</si>
  <si>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</si>
  <si>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</si>
  <si>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</si>
  <si>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</si>
  <si>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</si>
  <si>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</si>
  <si>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</si>
  <si>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</si>
  <si>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</si>
  <si>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</si>
  <si>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</si>
  <si>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</si>
  <si>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</si>
  <si>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</si>
  <si>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</si>
  <si>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</si>
  <si>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</si>
  <si>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</si>
  <si>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</si>
  <si>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</si>
  <si>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</si>
  <si>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</si>
  <si>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</si>
  <si>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</si>
  <si>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</si>
  <si>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</si>
  <si>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</si>
  <si>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</si>
  <si>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</si>
  <si>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</si>
  <si>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</si>
  <si>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</si>
  <si>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</si>
  <si>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</si>
  <si>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</si>
  <si>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</si>
  <si>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</si>
  <si>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</si>
  <si>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</si>
  <si>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</si>
  <si>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</si>
  <si>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</si>
  <si>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</si>
  <si>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</si>
  <si>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</si>
  <si>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</si>
  <si>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</si>
  <si>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</si>
  <si>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</si>
  <si>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</si>
  <si>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</si>
  <si>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</si>
  <si>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</si>
  <si>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</si>
  <si>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</si>
  <si>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</si>
  <si>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</si>
  <si>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</si>
  <si>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</si>
  <si>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</si>
  <si>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</si>
  <si>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</si>
  <si>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</si>
  <si>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</si>
  <si>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</si>
  <si>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</si>
  <si>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</si>
  <si>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</si>
  <si>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</si>
  <si>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</si>
  <si>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</si>
  <si>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</si>
  <si>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</si>
  <si>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</si>
  <si>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</si>
  <si>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</si>
  <si>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</si>
  <si>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</si>
  <si>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</si>
  <si>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</si>
  <si>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</si>
  <si>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</si>
  <si>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</si>
  <si>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</si>
  <si>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</si>
  <si>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</si>
  <si>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</si>
  <si>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</si>
  <si>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</si>
  <si>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</si>
  <si>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</si>
  <si>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</si>
  <si>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</si>
  <si>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</si>
  <si>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</si>
  <si>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</si>
  <si>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</si>
  <si>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</si>
  <si>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</si>
  <si>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</si>
  <si>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</si>
  <si>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</si>
  <si>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</si>
  <si>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</si>
  <si>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</si>
  <si>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</si>
  <si>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</si>
  <si>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</si>
  <si>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</si>
  <si>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</si>
  <si>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</si>
  <si>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</si>
  <si>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</si>
  <si>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</si>
  <si>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</si>
  <si>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</si>
  <si>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</si>
  <si>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</si>
  <si>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</si>
  <si>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</si>
  <si>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</si>
  <si>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</si>
  <si>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</si>
  <si>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</si>
  <si>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</si>
  <si>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</si>
  <si>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</si>
  <si>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</si>
  <si>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</si>
  <si>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</si>
  <si>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</si>
  <si>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</si>
  <si>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</si>
  <si>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</si>
  <si>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</si>
  <si>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</si>
  <si>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</si>
  <si>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</si>
  <si>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</si>
  <si>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</si>
  <si>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</si>
  <si>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</si>
  <si>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</si>
  <si>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</si>
  <si>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</si>
  <si>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</si>
  <si>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</si>
  <si>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</si>
  <si>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</si>
  <si>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</si>
  <si>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</si>
  <si>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</si>
  <si>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</si>
  <si>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</si>
  <si>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</si>
  <si>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</si>
  <si>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</si>
  <si>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</si>
  <si>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</si>
  <si>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</si>
  <si>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</si>
  <si>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</si>
  <si>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</si>
  <si>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</si>
  <si>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</si>
  <si>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</si>
  <si>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</si>
  <si>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</si>
  <si>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</si>
  <si>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</si>
  <si>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</si>
  <si>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</si>
  <si>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</si>
  <si>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</si>
  <si>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</si>
  <si>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</si>
  <si>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</si>
  <si>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</si>
  <si>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</si>
  <si>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</si>
  <si>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</si>
  <si>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</si>
  <si>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</si>
  <si>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</si>
  <si>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</si>
  <si>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</si>
  <si>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</si>
  <si>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</si>
  <si>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</si>
  <si>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</si>
  <si>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</si>
  <si>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</si>
  <si>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</si>
  <si>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</si>
  <si>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</si>
  <si>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</si>
  <si>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</si>
  <si>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</si>
  <si>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</si>
  <si>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</si>
  <si>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</si>
  <si>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</si>
  <si>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</si>
  <si>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</si>
  <si>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</si>
  <si>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</si>
  <si>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</si>
  <si>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</si>
  <si>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</si>
  <si>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</si>
  <si>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</si>
  <si>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</si>
  <si>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</si>
  <si>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</si>
  <si>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</si>
  <si>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</si>
  <si>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</si>
  <si>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</si>
  <si>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</si>
  <si>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</si>
  <si>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</si>
  <si>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</si>
  <si>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</si>
  <si>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</si>
  <si>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</si>
  <si>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</si>
  <si>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</si>
  <si>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</si>
  <si>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</si>
  <si>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</si>
  <si>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</si>
  <si>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</si>
  <si>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</si>
  <si>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</si>
  <si>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</si>
  <si>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</si>
  <si>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</si>
  <si>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</si>
  <si>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</si>
  <si>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</si>
  <si>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</si>
  <si>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</si>
  <si>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</si>
  <si>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</si>
  <si>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</si>
  <si>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</si>
  <si>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</si>
  <si>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</si>
  <si>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</si>
  <si>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</si>
  <si>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</si>
  <si>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</si>
  <si>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</si>
  <si>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</si>
  <si>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</si>
  <si>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</si>
  <si>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</si>
  <si>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</si>
  <si>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</si>
  <si>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</si>
  <si>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</si>
  <si>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</si>
  <si>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</si>
  <si>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</si>
  <si>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</si>
  <si>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</si>
  <si>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</si>
  <si>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</si>
  <si>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</si>
  <si>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</si>
  <si>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</si>
  <si>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</si>
  <si>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</si>
  <si>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</si>
  <si>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</si>
  <si>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</si>
  <si>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</si>
  <si>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</si>
  <si>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</si>
  <si>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</si>
  <si>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</si>
  <si>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</si>
  <si>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</si>
  <si>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</si>
  <si>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</si>
  <si>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</si>
  <si>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</si>
  <si>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</si>
  <si>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</si>
  <si>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</si>
  <si>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</si>
  <si>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</si>
  <si>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</si>
  <si>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</si>
  <si>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</si>
  <si>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</si>
  <si>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</si>
  <si>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</si>
  <si>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</si>
  <si>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</si>
  <si>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</si>
  <si>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</si>
  <si>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</si>
  <si>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</si>
  <si>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</si>
  <si>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</si>
  <si>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</si>
  <si>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</si>
  <si>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</si>
  <si>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</si>
  <si>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</si>
  <si>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</si>
  <si>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</si>
  <si>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</si>
  <si>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</si>
  <si>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</si>
  <si>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</si>
  <si>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</si>
  <si>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</si>
  <si>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</si>
  <si>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</si>
  <si>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</si>
  <si>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</si>
  <si>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</si>
  <si>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</si>
  <si>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</si>
  <si>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</si>
  <si>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</si>
  <si>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</si>
  <si>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</si>
  <si>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</si>
  <si>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</si>
  <si>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</si>
  <si>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</si>
  <si>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</si>
  <si>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</si>
  <si>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</si>
  <si>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</si>
  <si>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</si>
  <si>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</si>
  <si>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</si>
  <si>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</si>
  <si>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</si>
  <si>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</si>
  <si>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</si>
  <si>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</si>
  <si>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</si>
  <si>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</si>
  <si>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</si>
  <si>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</si>
  <si>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</si>
  <si>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</si>
  <si>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</si>
  <si>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</si>
  <si>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</si>
  <si>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</si>
  <si>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</si>
  <si>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</si>
  <si>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</si>
  <si>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</si>
  <si>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</si>
  <si>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</si>
  <si>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</si>
  <si>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</si>
  <si>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</si>
  <si>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</si>
  <si>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</si>
  <si>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</si>
  <si>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</si>
  <si>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</si>
  <si>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</si>
  <si>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</si>
  <si>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</si>
  <si>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</si>
  <si>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</si>
  <si>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</si>
  <si>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</si>
  <si>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</si>
  <si>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</si>
  <si>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</si>
  <si>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</si>
  <si>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</si>
  <si>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</si>
  <si>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</si>
  <si>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</si>
  <si>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</si>
  <si>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</si>
  <si>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</si>
  <si>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</si>
  <si>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</si>
  <si>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</si>
  <si>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</si>
  <si>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</si>
  <si>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</si>
  <si>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</si>
  <si>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</si>
  <si>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</si>
  <si>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</si>
  <si>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</si>
  <si>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</si>
  <si>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</si>
  <si>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</si>
  <si>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</si>
  <si>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</si>
  <si>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</si>
  <si>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</si>
  <si>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</si>
  <si>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</si>
  <si>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</si>
  <si>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</si>
  <si>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</si>
  <si>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</si>
  <si>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</si>
  <si>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</si>
  <si>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</si>
  <si>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</si>
  <si>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</si>
  <si>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</si>
  <si>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</si>
  <si>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</si>
  <si>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</si>
  <si>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</si>
  <si>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</si>
  <si>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</si>
  <si>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</si>
  <si>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</si>
  <si>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</si>
  <si>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</si>
  <si>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</si>
  <si>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</si>
  <si>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</si>
  <si>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</si>
  <si>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</si>
  <si>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</si>
  <si>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</si>
  <si>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</si>
  <si>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</si>
  <si>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</si>
  <si>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</si>
  <si>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</si>
  <si>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</si>
  <si>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</si>
  <si>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</si>
  <si>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</si>
  <si>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</si>
  <si>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</si>
  <si>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</si>
  <si>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</si>
  <si>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</si>
  <si>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</si>
  <si>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</si>
  <si>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</si>
  <si>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</si>
  <si>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</si>
  <si>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</si>
  <si>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</si>
  <si>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</si>
  <si>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</si>
  <si>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</si>
  <si>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</si>
  <si>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</si>
  <si>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</si>
  <si>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</si>
  <si>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</si>
  <si>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</si>
  <si>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</si>
  <si>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</si>
  <si>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</si>
  <si>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</si>
  <si>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</si>
  <si>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</si>
  <si>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</si>
  <si>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</si>
  <si>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</si>
  <si>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</si>
  <si>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</si>
  <si>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</si>
  <si>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</si>
  <si>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</si>
  <si>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</si>
  <si>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</si>
  <si>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</si>
  <si>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</si>
  <si>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</si>
  <si>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</si>
  <si>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</si>
  <si>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</si>
  <si>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</si>
  <si>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</si>
  <si>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</si>
  <si>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</si>
  <si>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</si>
  <si>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</si>
  <si>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</si>
  <si>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</si>
  <si>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</si>
  <si>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</si>
  <si>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</si>
  <si>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</si>
  <si>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</si>
  <si>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</si>
  <si>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</si>
  <si>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</si>
  <si>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</si>
  <si>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</si>
  <si>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</si>
  <si>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</si>
  <si>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</si>
  <si>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</si>
  <si>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</si>
  <si>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</si>
  <si>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</si>
  <si>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</si>
  <si>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</si>
  <si>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</si>
  <si>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</si>
  <si>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</si>
  <si>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</si>
  <si>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</si>
  <si>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</si>
  <si>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</si>
  <si>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</si>
  <si>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</si>
  <si>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</si>
  <si>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</si>
  <si>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</si>
  <si>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</si>
  <si>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</si>
  <si>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</si>
  <si>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</si>
  <si>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</si>
  <si>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</si>
  <si>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</si>
  <si>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</si>
  <si>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</si>
  <si>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</si>
  <si>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</si>
  <si>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</si>
  <si>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</si>
  <si>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</si>
  <si>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</si>
  <si>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</si>
  <si>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</si>
  <si>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</si>
  <si>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</si>
  <si>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</si>
  <si>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</si>
  <si>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</si>
  <si>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</si>
  <si>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</si>
  <si>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</si>
  <si>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</si>
  <si>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</si>
  <si>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</si>
  <si>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</si>
  <si>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</si>
  <si>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</si>
  <si>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</si>
  <si>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</si>
  <si>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</si>
  <si>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</si>
  <si>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</si>
  <si>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</si>
  <si>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</si>
  <si>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</si>
  <si>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</si>
  <si>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</si>
  <si>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</si>
  <si>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</si>
  <si>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</si>
  <si>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</si>
  <si>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</si>
  <si>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</si>
  <si>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</si>
  <si>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</si>
  <si>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</si>
  <si>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</si>
  <si>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</si>
  <si>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</si>
  <si>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</si>
  <si>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</si>
  <si>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</si>
  <si>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</si>
  <si>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</si>
  <si>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</si>
  <si>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</si>
  <si>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</si>
  <si>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</si>
  <si>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</si>
  <si>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</si>
  <si>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</si>
  <si>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</si>
  <si>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</si>
  <si>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</si>
  <si>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</si>
  <si>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</si>
  <si>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</si>
  <si>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</si>
  <si>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</si>
  <si>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</si>
  <si>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</si>
  <si>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</si>
  <si>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</si>
  <si>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</si>
  <si>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</si>
  <si>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</si>
  <si>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</si>
  <si>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</si>
  <si>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</si>
  <si>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</si>
  <si>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</si>
  <si>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</si>
  <si>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</si>
  <si>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</si>
  <si>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</si>
  <si>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</si>
  <si>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</si>
  <si>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</si>
  <si>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</si>
  <si>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</si>
  <si>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</si>
  <si>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</si>
  <si>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</si>
  <si>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</si>
  <si>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</si>
  <si>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</si>
  <si>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</si>
  <si>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</si>
  <si>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</si>
  <si>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</si>
  <si>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</si>
  <si>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</si>
  <si>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</si>
  <si>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</si>
  <si>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</si>
  <si>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</si>
  <si>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</si>
  <si>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</si>
  <si>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</si>
  <si>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</si>
  <si>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</si>
  <si>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</si>
  <si>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</si>
  <si>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</si>
  <si>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</si>
  <si>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</si>
  <si>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</si>
  <si>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</si>
  <si>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</si>
  <si>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</si>
  <si>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</si>
  <si>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</si>
  <si>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</si>
  <si>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</si>
  <si>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</si>
  <si>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</si>
  <si>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</si>
  <si>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</si>
  <si>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</si>
  <si>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</si>
  <si>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</si>
  <si>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</si>
  <si>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</si>
  <si>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</si>
  <si>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</si>
  <si>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</si>
  <si>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</si>
  <si>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</si>
  <si>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</si>
  <si>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</si>
  <si>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</si>
  <si>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</si>
  <si>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</si>
  <si>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</si>
  <si>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</si>
  <si>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</si>
  <si>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</si>
  <si>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</si>
  <si>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</si>
  <si>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</si>
  <si>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</si>
  <si>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</si>
  <si>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</si>
  <si>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</si>
  <si>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</si>
  <si>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</si>
  <si>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</si>
  <si>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</si>
  <si>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</si>
  <si>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</si>
  <si>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</si>
  <si>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</si>
  <si>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</si>
  <si>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</si>
  <si>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</si>
  <si>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</si>
  <si>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</si>
  <si>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</si>
  <si>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</si>
  <si>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</si>
  <si>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</si>
  <si>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</si>
  <si>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</si>
  <si>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</si>
  <si>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</si>
  <si>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</si>
  <si>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</si>
  <si>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</si>
  <si>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</si>
  <si>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</si>
  <si>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</si>
  <si>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</si>
  <si>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</si>
  <si>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</si>
  <si>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</si>
  <si>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</si>
  <si>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</si>
  <si>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</si>
  <si>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</si>
  <si>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</si>
  <si>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</si>
  <si>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</si>
  <si>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</si>
  <si>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</si>
  <si>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</si>
  <si>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</si>
  <si>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</si>
  <si>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</si>
  <si>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</si>
  <si>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</si>
  <si>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</si>
  <si>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</si>
  <si>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</si>
  <si>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</si>
  <si>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</si>
  <si>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</si>
  <si>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</si>
  <si>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</si>
  <si>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</si>
  <si>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</si>
  <si>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</si>
  <si>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</si>
  <si>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</si>
  <si>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</si>
  <si>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</si>
  <si>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</si>
  <si>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</si>
  <si>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</si>
  <si>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</si>
  <si>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</si>
  <si>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</si>
  <si>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</si>
  <si>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</si>
  <si>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</si>
  <si>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</si>
  <si>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</si>
  <si>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</si>
  <si>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</si>
  <si>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</si>
  <si>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</si>
  <si>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</si>
  <si>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</si>
  <si>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</si>
  <si>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</si>
  <si>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</si>
  <si>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</si>
  <si>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</si>
  <si>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</si>
  <si>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</si>
  <si>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</si>
  <si>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</si>
  <si>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</si>
  <si>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</si>
  <si>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</si>
  <si>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</si>
  <si>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</si>
  <si>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</si>
  <si>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</si>
  <si>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</si>
  <si>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</si>
  <si>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</si>
  <si>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</si>
  <si>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</si>
  <si>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</si>
  <si>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</si>
  <si>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</si>
  <si>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</si>
  <si>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</si>
  <si>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</si>
  <si>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</si>
  <si>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</si>
  <si>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</si>
  <si>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</si>
  <si>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</si>
  <si>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</si>
  <si>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</si>
  <si>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</si>
  <si>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</si>
  <si>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</si>
  <si>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</si>
  <si>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</si>
  <si>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</si>
  <si>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</si>
  <si>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</si>
  <si>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</si>
  <si>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</si>
  <si>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</si>
  <si>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</si>
  <si>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</si>
  <si>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</si>
  <si>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</si>
  <si>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</si>
  <si>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</si>
  <si>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</si>
  <si>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</si>
  <si>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</si>
  <si>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</si>
  <si>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</si>
  <si>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</si>
  <si>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</si>
  <si>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</si>
  <si>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</si>
  <si>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</si>
  <si>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</si>
  <si>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</si>
  <si>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</si>
  <si>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</si>
  <si>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</si>
  <si>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</si>
  <si>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</si>
  <si>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</si>
  <si>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</si>
  <si>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</si>
  <si>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</si>
  <si>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</si>
  <si>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</si>
  <si>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</si>
  <si>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</si>
  <si>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</si>
  <si>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</si>
  <si>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</si>
  <si>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</si>
  <si>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</si>
  <si>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</si>
  <si>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</si>
  <si>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</si>
  <si>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</si>
  <si>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</si>
  <si>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</si>
  <si>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</si>
  <si>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</si>
  <si>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</si>
  <si>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</si>
  <si>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</si>
  <si>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</si>
  <si>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</si>
  <si>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</si>
  <si>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</si>
  <si>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</si>
  <si>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</si>
  <si>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</si>
  <si>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</si>
  <si>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</si>
  <si>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</si>
  <si>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</si>
  <si>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</si>
  <si>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</si>
  <si>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</si>
  <si>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</si>
  <si>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</si>
  <si>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</si>
  <si>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</si>
  <si>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</si>
  <si>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</si>
  <si>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</si>
  <si>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</si>
  <si>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</si>
  <si>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</si>
  <si>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</si>
  <si>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</si>
  <si>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</si>
  <si>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</si>
  <si>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</si>
  <si>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</si>
  <si>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</si>
  <si>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</si>
  <si>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</si>
  <si>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</si>
  <si>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</si>
  <si>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</si>
  <si>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</si>
  <si>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</si>
  <si>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</si>
  <si>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</si>
  <si>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</si>
  <si>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</si>
  <si>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</si>
  <si>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</si>
  <si>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</si>
  <si>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</si>
  <si>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</si>
  <si>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</si>
  <si>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</si>
  <si>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</si>
  <si>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</si>
  <si>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</si>
  <si>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</si>
  <si>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</si>
  <si>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</si>
  <si>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</si>
  <si>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</si>
  <si>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</si>
  <si>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</si>
  <si>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</si>
  <si>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</si>
  <si>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</si>
  <si>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</si>
  <si>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</si>
  <si>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</si>
  <si>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</si>
  <si>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</si>
  <si>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</si>
  <si>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</si>
  <si>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</si>
  <si>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</si>
  <si>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</si>
  <si>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</si>
  <si>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</si>
  <si>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</si>
  <si>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</si>
  <si>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</si>
  <si>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</si>
  <si>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</si>
  <si>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</si>
  <si>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</si>
  <si>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</si>
  <si>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</si>
  <si>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</si>
  <si>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</si>
  <si>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</si>
  <si>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</si>
  <si>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</si>
  <si>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</si>
  <si>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</si>
  <si>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</si>
  <si>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</si>
  <si>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</si>
  <si>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</si>
  <si>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</si>
  <si>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</si>
  <si>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</si>
  <si>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</si>
  <si>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</si>
  <si>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</si>
  <si>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</si>
  <si>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</si>
  <si>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</si>
  <si>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</si>
  <si>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</si>
  <si>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</si>
  <si>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</si>
  <si>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</si>
  <si>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</si>
  <si>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</si>
  <si>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</si>
  <si>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</si>
  <si>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</si>
  <si>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</si>
  <si>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</si>
  <si>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</si>
  <si>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</si>
  <si>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</si>
  <si>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</si>
  <si>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</si>
  <si>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</si>
  <si>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</si>
  <si>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</si>
  <si>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</si>
  <si>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</si>
  <si>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</si>
  <si>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</si>
  <si>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</si>
  <si>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</si>
  <si>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</si>
  <si>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</si>
  <si>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</si>
  <si>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</si>
  <si>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</si>
  <si>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</si>
  <si>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</si>
  <si>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</si>
  <si>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</si>
  <si>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</si>
  <si>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</si>
  <si>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</si>
  <si>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</si>
  <si>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</si>
  <si>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</si>
  <si>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</si>
  <si>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</si>
  <si>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</si>
  <si>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</si>
  <si>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</si>
  <si>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</si>
  <si>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</si>
  <si>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</si>
  <si>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</si>
  <si>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</si>
  <si>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</si>
  <si>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</si>
  <si>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</si>
  <si>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</si>
  <si>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</si>
  <si>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</si>
  <si>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</si>
  <si>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</si>
  <si>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</si>
  <si>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</si>
  <si>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</si>
  <si>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</si>
  <si>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</si>
  <si>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</si>
  <si>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</si>
  <si>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</si>
  <si>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</si>
  <si>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</si>
  <si>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</si>
  <si>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</si>
  <si>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</si>
  <si>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</si>
  <si>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</si>
  <si>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</si>
  <si>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</si>
  <si>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</si>
  <si>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</si>
  <si>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</si>
  <si>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</si>
  <si>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</si>
  <si>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</si>
  <si>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</si>
  <si>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</si>
  <si>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</si>
  <si>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</si>
  <si>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</si>
  <si>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</si>
  <si>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</si>
  <si>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</si>
  <si>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</si>
  <si>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</si>
  <si>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</si>
  <si>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</si>
  <si>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</si>
  <si>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</si>
  <si>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</si>
  <si>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</si>
  <si>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</si>
  <si>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</si>
  <si>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</si>
  <si>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</si>
  <si>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</si>
  <si>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</si>
  <si>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</si>
  <si>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</si>
  <si>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</si>
  <si>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</si>
  <si>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</si>
  <si>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</si>
  <si>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</si>
  <si>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</si>
  <si>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</si>
  <si>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</si>
  <si>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</si>
  <si>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</si>
  <si>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</si>
  <si>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</si>
  <si>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</si>
  <si>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</si>
  <si>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</si>
  <si>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</si>
  <si>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</si>
  <si>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</si>
  <si>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</si>
  <si>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</si>
  <si>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</si>
  <si>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</si>
  <si>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</si>
  <si>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</si>
  <si>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</si>
  <si>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</si>
  <si>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</si>
  <si>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</si>
  <si>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</si>
  <si>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</si>
  <si>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</si>
  <si>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</si>
  <si>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</si>
  <si>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</si>
  <si>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</si>
  <si>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</si>
  <si>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</si>
  <si>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</si>
  <si>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</si>
  <si>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</si>
  <si>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</si>
  <si>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</si>
  <si>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</si>
  <si>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</si>
  <si>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</si>
  <si>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</si>
  <si>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</si>
  <si>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</si>
  <si>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</si>
  <si>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</si>
  <si>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</si>
  <si>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</si>
  <si>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</si>
  <si>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</si>
  <si>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</si>
  <si>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</si>
  <si>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</si>
  <si>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</si>
  <si>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</si>
  <si>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</si>
  <si>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</si>
  <si>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</si>
  <si>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</si>
  <si>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</si>
  <si>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</si>
  <si>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</si>
  <si>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</si>
  <si>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</si>
  <si>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</si>
  <si>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</si>
  <si>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</si>
  <si>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</si>
  <si>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</si>
  <si>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</si>
  <si>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</si>
  <si>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</si>
  <si>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</si>
  <si>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</si>
  <si>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</si>
  <si>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</si>
  <si>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</si>
  <si>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</si>
  <si>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</si>
  <si>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</si>
  <si>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</si>
  <si>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</si>
  <si>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</si>
  <si>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</si>
  <si>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</si>
  <si>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</si>
  <si>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</si>
  <si>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</si>
  <si>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</si>
  <si>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</si>
  <si>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</si>
  <si>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</si>
  <si>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</si>
  <si>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</si>
  <si>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</si>
  <si>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</si>
  <si>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</si>
  <si>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</si>
  <si>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</si>
  <si>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</si>
  <si>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</si>
  <si>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</si>
  <si>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</si>
  <si>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</si>
  <si>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</si>
  <si>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</si>
  <si>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</si>
  <si>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</si>
  <si>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</si>
  <si>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</si>
  <si>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</si>
  <si>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</si>
  <si>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</si>
  <si>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</si>
  <si>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</si>
  <si>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</si>
  <si>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</si>
  <si>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</si>
  <si>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</si>
  <si>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</si>
  <si>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</si>
  <si>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</si>
  <si>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</si>
  <si>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</si>
  <si>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</si>
  <si>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</si>
  <si>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</si>
  <si>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</si>
  <si>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</si>
  <si>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</si>
  <si>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</si>
  <si>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</si>
  <si>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</si>
  <si>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</si>
  <si>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</si>
  <si>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</si>
  <si>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</si>
  <si>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</si>
  <si>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</si>
  <si>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</si>
  <si>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</si>
  <si>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</si>
  <si>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</si>
  <si>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</si>
  <si>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</si>
  <si>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</si>
  <si>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</si>
  <si>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</si>
  <si>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</si>
  <si>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</si>
  <si>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</si>
  <si>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</si>
  <si>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</si>
  <si>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</si>
  <si>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</si>
  <si>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</si>
  <si>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</si>
  <si>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</si>
  <si>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</si>
  <si>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</si>
  <si>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</si>
  <si>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</si>
  <si>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</si>
  <si>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</si>
  <si>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</si>
  <si>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</si>
  <si>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</si>
  <si>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</si>
  <si>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</si>
  <si>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</si>
  <si>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</si>
  <si>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</si>
  <si>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</si>
  <si>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</si>
  <si>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</si>
  <si>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</si>
  <si>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</si>
  <si>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</si>
  <si>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</si>
  <si>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</si>
  <si>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</si>
  <si>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</si>
  <si>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</si>
  <si>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</si>
  <si>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</si>
  <si>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</si>
  <si>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</si>
  <si>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</si>
  <si>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</si>
  <si>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</si>
  <si>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</si>
  <si>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</si>
  <si>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</si>
  <si>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</si>
  <si>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</si>
  <si>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</si>
  <si>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</si>
  <si>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</si>
  <si>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</si>
  <si>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</si>
  <si>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</si>
  <si>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</si>
  <si>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</si>
  <si>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</si>
  <si>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</si>
  <si>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</si>
  <si>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</si>
  <si>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</si>
  <si>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</si>
  <si>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</si>
  <si>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</si>
  <si>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</si>
  <si>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</si>
  <si>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</si>
  <si>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</si>
  <si>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</si>
  <si>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</si>
  <si>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</si>
  <si>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</si>
  <si>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</si>
  <si>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</si>
  <si>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</si>
  <si>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</si>
  <si>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</si>
  <si>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</si>
  <si>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</si>
  <si>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</si>
  <si>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</si>
  <si>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</si>
  <si>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</si>
  <si>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</si>
  <si>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</si>
  <si>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</si>
  <si>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</si>
  <si>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</si>
  <si>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</si>
  <si>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</si>
  <si>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</si>
  <si>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</si>
  <si>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</si>
  <si>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</si>
  <si>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</si>
  <si>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</si>
  <si>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</si>
  <si>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</si>
  <si>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</si>
  <si>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</si>
  <si>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</si>
  <si>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</si>
  <si>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</si>
  <si>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</si>
  <si>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</si>
  <si>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</si>
  <si>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</si>
  <si>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</si>
  <si>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</si>
  <si>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</si>
  <si>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</si>
  <si>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</si>
  <si>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</si>
  <si>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</si>
  <si>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</si>
  <si>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</si>
  <si>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</si>
  <si>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</si>
  <si>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</si>
  <si>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</si>
  <si>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</si>
  <si>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</si>
  <si>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</si>
  <si>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</si>
  <si>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</si>
  <si>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</si>
  <si>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</si>
  <si>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</si>
  <si>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</si>
  <si>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</si>
  <si>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</si>
  <si>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</si>
  <si>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</si>
  <si>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</si>
  <si>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</si>
  <si>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</si>
  <si>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</si>
  <si>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</si>
  <si>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</si>
  <si>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</si>
  <si>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</si>
  <si>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</si>
  <si>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</si>
  <si>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</si>
  <si>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</si>
  <si>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</si>
  <si>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</si>
  <si>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</si>
  <si>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</si>
  <si>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</si>
  <si>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</si>
  <si>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</si>
  <si>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</si>
  <si>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</si>
  <si>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</si>
  <si>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</si>
  <si>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</si>
  <si>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</si>
  <si>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</si>
  <si>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</si>
  <si>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</si>
  <si>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</si>
  <si>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</si>
  <si>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</si>
  <si>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</si>
  <si>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</si>
  <si>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</si>
  <si>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</si>
  <si>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</si>
  <si>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</si>
  <si>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</si>
  <si>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</si>
  <si>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</si>
  <si>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</si>
  <si>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</si>
  <si>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</si>
  <si>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</si>
  <si>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</si>
  <si>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</si>
  <si>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</si>
  <si>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</si>
  <si>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</si>
  <si>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</si>
  <si>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</si>
  <si>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</si>
  <si>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</si>
  <si>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</si>
  <si>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</si>
  <si>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</si>
  <si>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</si>
  <si>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</si>
  <si>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</si>
  <si>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</si>
  <si>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</si>
  <si>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</si>
  <si>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</si>
  <si>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</si>
  <si>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</si>
  <si>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</si>
  <si>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</si>
  <si>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</si>
  <si>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</si>
  <si>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</si>
  <si>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</si>
  <si>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</si>
  <si>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</si>
  <si>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</si>
  <si>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</si>
  <si>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</si>
  <si>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</si>
  <si>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</si>
  <si>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</si>
  <si>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</si>
  <si>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</si>
  <si>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</si>
  <si>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</si>
  <si>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</si>
  <si>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</si>
  <si>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</si>
  <si>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</si>
  <si>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</si>
  <si>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</si>
  <si>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</si>
  <si>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</si>
  <si>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</si>
  <si>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</si>
  <si>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</si>
  <si>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</si>
  <si>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</si>
  <si>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</si>
  <si>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</si>
  <si>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</si>
  <si>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</si>
  <si>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</si>
  <si>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</si>
  <si>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</si>
  <si>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</si>
  <si>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</si>
  <si>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</si>
  <si>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</si>
  <si>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</si>
  <si>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</si>
  <si>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</si>
  <si>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</si>
  <si>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</si>
  <si>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</si>
  <si>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</si>
  <si>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</si>
  <si>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</si>
  <si>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</si>
  <si>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</si>
  <si>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</si>
  <si>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</si>
  <si>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</si>
  <si>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</si>
  <si>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</si>
  <si>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</si>
  <si>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</si>
  <si>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</si>
  <si>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</si>
  <si>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</si>
  <si>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</si>
  <si>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</si>
  <si>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</si>
  <si>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</si>
  <si>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</si>
  <si>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</si>
  <si>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</si>
  <si>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</si>
  <si>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</si>
  <si>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</si>
  <si>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</si>
  <si>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</si>
  <si>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</si>
  <si>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</si>
  <si>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</si>
  <si>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</si>
  <si>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</si>
  <si>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</si>
  <si>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</si>
  <si>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</si>
  <si>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</si>
  <si>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</si>
  <si>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</si>
  <si>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</si>
  <si>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</si>
  <si>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</si>
  <si>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</si>
  <si>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</si>
  <si>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</si>
  <si>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</si>
  <si>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</si>
  <si>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</si>
  <si>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</si>
  <si>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</si>
  <si>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</si>
  <si>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</si>
  <si>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</si>
  <si>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</si>
  <si>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</si>
  <si>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</si>
  <si>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</si>
  <si>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</si>
  <si>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</si>
  <si>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</si>
  <si>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</si>
  <si>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</si>
  <si>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</si>
  <si>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</si>
  <si>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</si>
  <si>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</si>
  <si>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</si>
  <si>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</si>
  <si>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</si>
  <si>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</si>
  <si>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</si>
  <si>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</si>
  <si>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</si>
  <si>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</si>
  <si>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</si>
  <si>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</si>
  <si>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</si>
  <si>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</si>
  <si>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</si>
  <si>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</si>
  <si>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</si>
  <si>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</si>
  <si>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</si>
  <si>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</si>
  <si>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</si>
  <si>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</si>
  <si>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</si>
  <si>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</si>
  <si>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</si>
  <si>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</si>
  <si>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</si>
  <si>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</si>
  <si>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</si>
  <si>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</si>
  <si>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</si>
  <si>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</si>
  <si>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</si>
  <si>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</si>
  <si>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</si>
  <si>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</si>
  <si>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</si>
  <si>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</si>
  <si>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</si>
  <si>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</si>
  <si>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</si>
  <si>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</si>
  <si>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</si>
  <si>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</si>
  <si>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</si>
  <si>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</si>
  <si>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</si>
  <si>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</si>
  <si>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</si>
  <si>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</si>
  <si>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</si>
  <si>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</si>
  <si>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</si>
  <si>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</si>
  <si>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</si>
  <si>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</si>
  <si>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</si>
  <si>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</si>
  <si>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</si>
  <si>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</si>
  <si>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</si>
  <si>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</si>
  <si>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</si>
  <si>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</si>
  <si>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</si>
  <si>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</si>
  <si>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</si>
  <si>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</si>
  <si>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</si>
  <si>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</si>
  <si>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</si>
  <si>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</si>
  <si>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</si>
  <si>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</si>
  <si>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</si>
  <si>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</si>
  <si>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</si>
  <si>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</si>
  <si>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</si>
  <si>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</si>
  <si>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</si>
  <si>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</si>
  <si>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</si>
  <si>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</si>
  <si>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</si>
  <si>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</si>
  <si>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033/2009</t>
  </si>
  <si>
    <t>055/2009</t>
  </si>
  <si>
    <t>047/2010</t>
  </si>
  <si>
    <t>133/2010</t>
  </si>
  <si>
    <t>022/2011</t>
  </si>
  <si>
    <t>031/2011</t>
  </si>
  <si>
    <t>118/2012</t>
  </si>
  <si>
    <t>011/2012</t>
  </si>
  <si>
    <t>311/2012</t>
  </si>
  <si>
    <t>236/2013</t>
  </si>
  <si>
    <t>062/2013</t>
  </si>
  <si>
    <t>151/2014</t>
  </si>
  <si>
    <t>310/2014</t>
  </si>
  <si>
    <t>028/2015</t>
  </si>
  <si>
    <t>073/2015</t>
  </si>
  <si>
    <t>201/2016</t>
  </si>
  <si>
    <t>346/2016</t>
  </si>
  <si>
    <t>353/2016</t>
  </si>
  <si>
    <t>157/2017</t>
  </si>
  <si>
    <t>312/2017</t>
  </si>
  <si>
    <t>355/2017</t>
  </si>
  <si>
    <t>146/2018</t>
  </si>
  <si>
    <t>194/2018</t>
  </si>
  <si>
    <t>319/2018</t>
  </si>
  <si>
    <t>092/2019</t>
  </si>
  <si>
    <t>0219/2019</t>
  </si>
  <si>
    <t>185/2019</t>
  </si>
  <si>
    <t>0203/2020</t>
  </si>
  <si>
    <t>ICBF-CA-118-2020-MAG</t>
  </si>
  <si>
    <t>ICBF-CA-122-2020-MAG</t>
  </si>
  <si>
    <t>ICBF-CA-132-2020-MAG</t>
  </si>
  <si>
    <t>ICBF-CA-135-2020-MAG</t>
  </si>
  <si>
    <t>ICBF-CA-189-2020-MAG</t>
  </si>
  <si>
    <t>ICBF-CA-190-2020-MAG</t>
  </si>
  <si>
    <t>ICBF-CA-191-2020-MAG</t>
  </si>
  <si>
    <t>ICBF-CA-196-2020-MAG</t>
  </si>
  <si>
    <t>ICBF-CA-197.2020-MAG</t>
  </si>
  <si>
    <t>ICBF-CA-199-2020-MAG</t>
  </si>
  <si>
    <t>Brindar atención integral a niños y niñas entre los seis (6) meses y menores de los cinco años (5) de edad, con vulnerabilidad económica y social, prioritariamente a quienes por razones de trabajo de sus padres o adulto responsable de su cuidado permanecen solos temporalmente y a los hijos de familias en situación de desplazamiento en el Hogar Infantil Ariguani en el Municipio de Ariguani.</t>
  </si>
  <si>
    <t>Brindar atención a la Primera Infancia, niños y niñas menores de cinco (5) años, de familias en situación vulnerabilidad económica, social, cultural, nutricional y psicoafectiva a través de los Hogares Comunitarios de Bienestar Modalidades: 0-5 años, en las siguientes formas de atención: familiares,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</si>
  <si>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(5) años, de familias en situación vulnerabilidad económica, social, cultural, nutricional y psicoafectiva a través de los Hogares Comunitarios de Bienestar Modalidades: 0-5 años, en las siguientes formas de atención: HCB Medio Tiempo Proyecto 151, HCB Fami Proyecto 151, HCB Agrupados Proyecto 151, HCB Medio Tiempo Proyecto 141; apoyar a las familias en desarrollo con mujeres gestantes, madres lactantes y niños y niñas menores de dos (2) años que se encuentran en vulnerabilidad.</t>
  </si>
  <si>
    <t>Brindar atención integral a niños y niñas entre los seis (6) meses y menores de los cinco años (5) de edad, con vulnerabilidad económica, social, cultural, nutricional y psicoafectiva a través de los Hogares Comunitarios de Bienestar Modalidades: 0-5 años, en las siguientes formas de atención: Familiares, Medio Tiempo, FAMI, Grupales, Tradicionales Familiares medio Tiempo-Desplazados, FAMI-Desplazados para apoyar a las familias en desarrollo con mujeres gestantes, madres lactantes y niños y niñas menores de dos (2) años que se encuentran en vulnerabilidad psicoafectiva, nutricional, económica social.  Ariguani</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</si>
  <si>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bajo su exclusiva responsabilidad dicha atención. Primera Infancia – Modalidad Familiar (991 Cupos Incluyendo Atención especial a Población Indígena ISSA-ORITUNA con 200 Cupos)</t>
  </si>
  <si>
    <t>Brindar atención a la primera infancia, …, Hogares Comunitarios de Bienestar modalidad: 0-5 años, en las siguientes formas de atención: Familiares, Medio Tiempo, FAMI, Grupales, Tradicionales Familiares Medio Tiempo-Desplazados, FAMI-Desplazados,</t>
  </si>
  <si>
    <t>Atender a la primera infancia en el marco de la estrategia "De Cero a Siempre", específicamente a los niños y niñas menores de cinco (5) años, de familias es situación de vulnerabilidad con las directrices, lineamientos y parámetros establecidos por el ICBF, así como regular las relaciones entre las partes derivadas de la entrega de aportes del ICBF A LA ENTIDAD ADMINISTRADORA DE SERVICIO en la Modalidad de Hogares Comunitarios de Bienestar de las siguientes formad de atención: Familias, Múltiples, Grupales, Empresariales; Jardines Sociales y en la Modalidad FAMI</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</si>
  <si>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estándares de calidad y las directrices, y parámetros establecidos por el ICBF (La Atención se prestara en las Unidades de atención de Jurisdicción del Centro Zonal Plato, en el municipio de Sabanas de san Ángel en el Resguardo Indígena Ette Ennaka Issa Oristuna Comunidad Chimila).</t>
  </si>
  <si>
    <t>“Atender a la primera infancia en el marco de la estrategia “De Cero a  siempre”) niños y niñas menores de 5 años, o hasta su ingreso al grado de transición, en los servicios de educación inicial y cuidado, con el fin de promover el desarrollo integral de la primera infancia con calidad, de conformidad con los lineamientos, estándares de calidad y las directrices, y parámetros establecidos por el ICBF “135 Cupos del Programa Hogar Infantil Ariguaní”.</t>
  </si>
  <si>
    <t>Atender a la primera infancia en el marco de la estrategia “De Cero a  siempre” específicamente niños y niñas menores de 5 años de familias en situación de vulnerabilidad de conformidad con las directrices, lineamientos y parámetros establecidos por el ICBF, asi como regular las relaciones entre las partes derivadas de la entrega de los aportes del ICBF a la Entidad Administradora del Servicio en la Modalidad de Hogares Comunitarios de Bienestar en las siguientes formas de atención: Familiares, Múltiples, Grupales, Empresariales, Jardines Sociales y en la Modalidad FAMI.</t>
  </si>
  <si>
    <t>“Prestar el Servicio de Atención, Educación Inicial y Cuidado a niños y Niñas menores de cinco (05) años, o hasta su ingreso al grado de transición, con el fin de Promover el Desarrollo Integral de la Primera infancia con Calidad, de conformidad con los lineamientos el manual operativo, las Directrices, Parámetros y Estándares establecidos por el ICBF, en el marco de la estrategia de Atención Integral de "Cero a Siempre" Hogar Infantil Ariguani 135 Cupos</t>
  </si>
  <si>
    <t>“Atender a la primera infancia en el marco de la estrategia “De Cero a  siempre” específicamente niños y niñas menores de 5 años de familias en situación de vulnerabilidad de conformidad con las directrices, lineamientos y parámetros establecidos por el ICBF, asi como regular las relaciones entre las partes derivadas de la entrega de los aportes del ICBF a la Entidad Administradora del Servicio en la Modalidad de Hogares Comunitarios de Bienestar en las siguientes formas de atención: Familiares (70 Cupos) y en la Modalidad FAMI (39 Cupos) del Municipio de Ariguaní.</t>
  </si>
  <si>
    <t>“Fomentar el Fortalecimiento Familiar y Comunitario de los Grupos Étnicos, a través de Acciones que Recuperen y Afiancen sus Valores Culturales, Mejoren sus Capacidades Socio-Organizativas y Apoyen la Producción de Alimentos para el Autoconsumo con el Fin de Contribuir a Supervivencia, a su Desarrollo Autónomo y a su Inclusión Social. Contribuir para el desarrollo de los vínculos familiares del resguardo Chimila ISSA Oristuna y Ette Buterilla, en el municipio de Sabanas de san Ángel en el Resguardo Indígena por medio el Apoyo a la Organización comunitaria para el mantenimiento de sus valores, practicas culturales tradicionales y para el fortalecimiento de sus propias formas de Producción.</t>
  </si>
  <si>
    <t>“Prestar el Servicio de Atención Integral a Niños y Niñas menores de cinco (05)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"Cero a Siempre" en el servicio Hogares Infantiles. Hogar Infantil Ariguani 135 Cupos.</t>
  </si>
  <si>
    <t>“Acrecentar el Fortalecimiento de los Vínculos Familiares del Resguardo Chimila de Issa Oristuna, en el municipio de Sabanas de san Ángel a través de la consolidación del rol de la mujer en la organización comunitaria, sus prácticas culturales y sus propias formas de producción de cultivos tradicionales sostenibles.</t>
  </si>
  <si>
    <t>“Atender a la primera infancia en el marco de la estrategia “De Cero a  siempre” específicamente niños y niñas menores de 5 años de familias en situación de vulnerabilidad de conformidad con las directrices, lineamientos y parámetros establecidos por el ICBF, asi como regular las relaciones entre las partes derivadas de la entrega de los aportes del ICBF a la Entidad Administradora del Servicio en la Modalidad de Hogares Comunitarios de Bienestar en las siguientes formas de atención: Familiares (70 Cupos) y en la Modalidad FAMI (38 Cupos) del Municipio de Ariguaní, en la Modalidad FAMI (2 Cupos) del Municipio de Sabanas de San Ángel.</t>
  </si>
  <si>
    <t>“Prestar el Servicio de Atención Integral a Niños y Niñas menores de cinco (05)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"Cero a Siempre" Hogar Infantil Ariguani 135 Cupos.</t>
  </si>
  <si>
    <t>“Atender a la primera infancia en el marco de la estrategia “De Cero a  siempre” específicamente niños y niñas menores de 5 años de familias en situación de vulnerabilidad de conformidad con las directrices, lineamientos y parámetros establecidos por el ICBF, así como regular las relaciones entre las partes derivadas de la entrega de los aportes del ICBF a la Entidad Administradora del Servicio en la Modalidad de Hogares Comunitarios de Bienestar en las siguientes formas de atención: Tradicionales Familiares (70 Unidades) y en la Modalidad FAMI (38 Unidades) del Municipio de Ariguaní Magdalena, en la Tradicionales Familiares (144 Unidades), Agrupados (1 Unidad), Modalidad FAMI (1 Unidad) del Municipio de Nueva Granada Magdalena).</t>
  </si>
  <si>
    <t xml:space="preserve">“Prestar el Servicio de Atención Integral a Niños y Niñas menores de cinco (05)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"Cero a Siempre" Hogar Infantil Ariguaní 135 Cupos. </t>
  </si>
  <si>
    <t>Prestar el Servicio de Atención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Mompos Bolivar en los Municipios de Altos del Rosario (60 Cupos), El Peñon (174 Cupos), Mompos (452 Cupos)  y Talaugua Nuevo (250 Cupos). En el Servicio en la Modalidad Centro de Desarrollo Infantil (CDI), en los Municipios de Altos del Rosario (104 Cupos) y El Peñon (104 Cupos).</t>
  </si>
  <si>
    <t>Desarrollar el Proyecto “Fortalecimiento de los Vínculos Familiares y Comunitarios de 40 Familias Ette del Resguardo de Nuevo Horizonte en el Municipio de Sabanas de San Ángel – Magdalena, a través de la consolidación del rol de la mujer es sus prácticas culturales, el gobierno propio y sus propias formas de producción de cultivos tradicionales sostenibles" en el Marco de la Modalidad Territorios Étnicos con Bienestar TEB, diseñada por el ICBF.</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</si>
  <si>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CDI - SIN ARRIENDO MARGARITA (100), FAMILIAR CON ARRIENDO MARGARITA (243), CDI - SIN ARRIENDO SAN FERNANDO (163), FAMILIAR SIN ARRIENDO SAN FERNANDO (275), FAMILIAR CON ARRIENDO SAN FERNANDO (150).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</si>
  <si>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DIMF CIENAGA, DESARROLLO INFANTIL EN MEDIO FAMILIAR – SIN ARRIENDO (500).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</si>
  <si>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DIMF ZONA BANANERA, DESARROLLO INFANTIL EN MEDIO FAMILIAR – SIN ARRIENDO (1200).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</si>
  <si>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Siempre.HI ARIGUANI. HOGARES INFANTILES - INSTITUCIONAL INTEGRAL (135).</t>
  </si>
  <si>
    <t>Prestar los servicios de educación inicial en el marco de la atención integral en Centro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CDI - HI PLATO -  TENERIFE. EN PLATO CDI SIN ARRIENDO – INSTITUCIONAL INTEGRAL (400), HOGARES INFANTILES - INSTITUCIONAL INTEGRAL (180). EN TENERIFE, HOGARES INFANTILES - INSTITUCIONAL INTEGRAL (60)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</si>
  <si>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 HCB San Ángel.   HCB FAMI - FAMILIAR (1) - HCB - COMUNITARIO (13)</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</si>
  <si>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Plato - Chivolo.   HCB FAMI - FAMILIAR (143) - HCB - COMUNITARIO (1070)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</si>
  <si>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EL BANCO. HCB FAMI - FAMILIAR (403) - HCB - COMUNITARIO (1.610).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</si>
  <si>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NUEVA GRANADA - ARIGUANI. EN NUEVA GRANADA: AGRUPADOS COMUNITARIOS (48), HCB - COMUNITARIO (48),   HCB FAMI - FAMILIAR (13). EN ARIGUANI HCB - COMUNITARIO (494),   HCB FAMI - FAMILIAR (840).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</si>
  <si>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PLATO. HCB - COMUNITARIO (494).</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</si>
  <si>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Aracataca - Reten.   HCB FAMI - FAMILIAR (1.416) - HCB - COMUNITARIO (611)</t>
  </si>
  <si>
    <t>ICBF REGIONAL MAGDALENA</t>
  </si>
  <si>
    <t>ICBF-CA-308-2020-MAG</t>
  </si>
  <si>
    <t>GENNY ESTHER BERTEL AGUILAR</t>
  </si>
  <si>
    <t>CLL 2B NO 1 - 74 BRR LA FLORIDA</t>
  </si>
  <si>
    <t>cocrecer@gmail.com</t>
  </si>
  <si>
    <t>2021-47-10001249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</si>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</sst>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65" zoomScale="64" zoomScaleNormal="64" zoomScaleSheetLayoutView="40" zoomScalePageLayoutView="40" workbookViewId="0">
      <selection activeCell="J99" sqref="J9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2751</v>
      </c>
      <c r="D15" s="35"/>
      <c r="E15" s="35"/>
      <c r="F15" s="5"/>
      <c r="G15" s="32" t="s">
        <v>1168</v>
      </c>
      <c r="H15" s="103" t="s">
        <v>711</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900139836</v>
      </c>
      <c r="C20" s="5"/>
      <c r="D20" s="73"/>
      <c r="E20" s="5"/>
      <c r="F20" s="5"/>
      <c r="G20" s="5"/>
      <c r="H20" s="243"/>
      <c r="I20" s="149" t="s">
        <v>711</v>
      </c>
      <c r="J20" s="150" t="s">
        <v>729</v>
      </c>
      <c r="K20" s="151">
        <v>4880387217</v>
      </c>
      <c r="L20" s="152">
        <v>44246</v>
      </c>
      <c r="M20" s="152">
        <v>44561</v>
      </c>
      <c r="N20" s="135">
        <f>+(M20-L20)/30</f>
        <v>10.5</v>
      </c>
      <c r="O20" s="138"/>
      <c r="U20" s="134"/>
      <c r="V20" s="105">
        <f ca="1">NOW()</f>
        <v>44194.314740740738</v>
      </c>
      <c r="W20" s="105">
        <f ca="1">NOW()</f>
        <v>44194.314740740738</v>
      </c>
    </row>
    <row r="21" spans="1:23" ht="30" customHeight="1" outlineLevel="1" x14ac:dyDescent="0.25">
      <c r="A21" s="9"/>
      <c r="B21" s="71"/>
      <c r="C21" s="5"/>
      <c r="D21" s="5"/>
      <c r="E21" s="5"/>
      <c r="F21" s="5"/>
      <c r="G21" s="5"/>
      <c r="H21" s="70"/>
      <c r="I21" s="149" t="s">
        <v>711</v>
      </c>
      <c r="J21" s="150" t="s">
        <v>738</v>
      </c>
      <c r="K21" s="151"/>
      <c r="L21" s="152">
        <v>44246</v>
      </c>
      <c r="M21" s="152">
        <v>44561</v>
      </c>
      <c r="N21" s="135">
        <f t="shared" ref="N21:N35" si="0">+(M21-L21)/30</f>
        <v>10.5</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CORPORACIÓN COMUNITARIA COCRECER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2752</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2746</v>
      </c>
      <c r="C48" s="112" t="s">
        <v>31</v>
      </c>
      <c r="D48" s="110" t="s">
        <v>2676</v>
      </c>
      <c r="E48" s="145">
        <v>39838</v>
      </c>
      <c r="F48" s="145">
        <v>40178</v>
      </c>
      <c r="G48" s="160">
        <f>IF(AND(E48&lt;&gt;"",F48&lt;&gt;""),((F48-E48)/30),"")</f>
        <v>11.333333333333334</v>
      </c>
      <c r="H48" s="114" t="s">
        <v>2714</v>
      </c>
      <c r="I48" s="113" t="s">
        <v>711</v>
      </c>
      <c r="J48" s="113" t="s">
        <v>716</v>
      </c>
      <c r="K48" s="116">
        <v>225829784</v>
      </c>
      <c r="L48" s="115" t="s">
        <v>1148</v>
      </c>
      <c r="M48" s="117">
        <v>1</v>
      </c>
      <c r="N48" s="115" t="s">
        <v>27</v>
      </c>
      <c r="O48" s="115" t="s">
        <v>1148</v>
      </c>
      <c r="P48" s="78"/>
    </row>
    <row r="49" spans="1:16" s="6" customFormat="1" ht="24.75" customHeight="1" x14ac:dyDescent="0.25">
      <c r="A49" s="143">
        <v>2</v>
      </c>
      <c r="B49" s="111" t="s">
        <v>2746</v>
      </c>
      <c r="C49" s="112" t="s">
        <v>31</v>
      </c>
      <c r="D49" s="110" t="s">
        <v>2677</v>
      </c>
      <c r="E49" s="145">
        <v>39840</v>
      </c>
      <c r="F49" s="145">
        <v>40178</v>
      </c>
      <c r="G49" s="160">
        <f t="shared" ref="G49:G50" si="2">IF(AND(E49&lt;&gt;"",F49&lt;&gt;""),((F49-E49)/30),"")</f>
        <v>11.266666666666667</v>
      </c>
      <c r="H49" s="114" t="s">
        <v>2715</v>
      </c>
      <c r="I49" s="113" t="s">
        <v>711</v>
      </c>
      <c r="J49" s="113" t="s">
        <v>716</v>
      </c>
      <c r="K49" s="116">
        <v>639026496</v>
      </c>
      <c r="L49" s="115" t="s">
        <v>1148</v>
      </c>
      <c r="M49" s="117">
        <v>1</v>
      </c>
      <c r="N49" s="115" t="s">
        <v>27</v>
      </c>
      <c r="O49" s="115" t="s">
        <v>1148</v>
      </c>
      <c r="P49" s="78"/>
    </row>
    <row r="50" spans="1:16" s="6" customFormat="1" ht="24.75" customHeight="1" x14ac:dyDescent="0.25">
      <c r="A50" s="143">
        <v>3</v>
      </c>
      <c r="B50" s="111" t="s">
        <v>2746</v>
      </c>
      <c r="C50" s="112" t="s">
        <v>31</v>
      </c>
      <c r="D50" s="110" t="s">
        <v>2678</v>
      </c>
      <c r="E50" s="145">
        <v>40205</v>
      </c>
      <c r="F50" s="145">
        <v>40533</v>
      </c>
      <c r="G50" s="160">
        <f t="shared" si="2"/>
        <v>10.933333333333334</v>
      </c>
      <c r="H50" s="119" t="s">
        <v>2714</v>
      </c>
      <c r="I50" s="113" t="s">
        <v>711</v>
      </c>
      <c r="J50" s="113" t="s">
        <v>716</v>
      </c>
      <c r="K50" s="116">
        <v>210323265</v>
      </c>
      <c r="L50" s="115" t="s">
        <v>1148</v>
      </c>
      <c r="M50" s="117">
        <v>1</v>
      </c>
      <c r="N50" s="115" t="s">
        <v>27</v>
      </c>
      <c r="O50" s="115" t="s">
        <v>1148</v>
      </c>
      <c r="P50" s="78"/>
    </row>
    <row r="51" spans="1:16" s="6" customFormat="1" ht="24.75" customHeight="1" outlineLevel="1" x14ac:dyDescent="0.25">
      <c r="A51" s="143">
        <v>4</v>
      </c>
      <c r="B51" s="111" t="s">
        <v>2746</v>
      </c>
      <c r="C51" s="112" t="s">
        <v>31</v>
      </c>
      <c r="D51" s="110" t="s">
        <v>2679</v>
      </c>
      <c r="E51" s="145">
        <v>40205</v>
      </c>
      <c r="F51" s="145">
        <v>40543</v>
      </c>
      <c r="G51" s="160">
        <f t="shared" ref="G51:G107" si="3">IF(AND(E51&lt;&gt;"",F51&lt;&gt;""),((F51-E51)/30),"")</f>
        <v>11.266666666666667</v>
      </c>
      <c r="H51" s="114" t="s">
        <v>2715</v>
      </c>
      <c r="I51" s="113" t="s">
        <v>711</v>
      </c>
      <c r="J51" s="113" t="s">
        <v>716</v>
      </c>
      <c r="K51" s="116">
        <v>617673129</v>
      </c>
      <c r="L51" s="115" t="s">
        <v>1148</v>
      </c>
      <c r="M51" s="117">
        <v>1</v>
      </c>
      <c r="N51" s="115" t="s">
        <v>27</v>
      </c>
      <c r="O51" s="115" t="s">
        <v>1148</v>
      </c>
      <c r="P51" s="78"/>
    </row>
    <row r="52" spans="1:16" s="7" customFormat="1" ht="24.75" customHeight="1" outlineLevel="1" x14ac:dyDescent="0.25">
      <c r="A52" s="144">
        <v>5</v>
      </c>
      <c r="B52" s="111" t="s">
        <v>2746</v>
      </c>
      <c r="C52" s="112" t="s">
        <v>31</v>
      </c>
      <c r="D52" s="110" t="s">
        <v>2680</v>
      </c>
      <c r="E52" s="145">
        <v>40557</v>
      </c>
      <c r="F52" s="145">
        <v>40908</v>
      </c>
      <c r="G52" s="160">
        <f t="shared" si="3"/>
        <v>11.7</v>
      </c>
      <c r="H52" s="119" t="s">
        <v>2714</v>
      </c>
      <c r="I52" s="113" t="s">
        <v>711</v>
      </c>
      <c r="J52" s="113" t="s">
        <v>716</v>
      </c>
      <c r="K52" s="116">
        <v>229206571</v>
      </c>
      <c r="L52" s="115" t="s">
        <v>1148</v>
      </c>
      <c r="M52" s="117">
        <v>1</v>
      </c>
      <c r="N52" s="115" t="s">
        <v>27</v>
      </c>
      <c r="O52" s="115" t="s">
        <v>1148</v>
      </c>
      <c r="P52" s="79"/>
    </row>
    <row r="53" spans="1:16" s="7" customFormat="1" ht="24.75" customHeight="1" outlineLevel="1" x14ac:dyDescent="0.25">
      <c r="A53" s="144">
        <v>6</v>
      </c>
      <c r="B53" s="111" t="s">
        <v>2746</v>
      </c>
      <c r="C53" s="112" t="s">
        <v>31</v>
      </c>
      <c r="D53" s="110" t="s">
        <v>2681</v>
      </c>
      <c r="E53" s="145">
        <v>40557</v>
      </c>
      <c r="F53" s="145">
        <v>40908</v>
      </c>
      <c r="G53" s="160">
        <f t="shared" si="3"/>
        <v>11.7</v>
      </c>
      <c r="H53" s="119" t="s">
        <v>2716</v>
      </c>
      <c r="I53" s="113" t="s">
        <v>711</v>
      </c>
      <c r="J53" s="113" t="s">
        <v>716</v>
      </c>
      <c r="K53" s="116">
        <v>677850975</v>
      </c>
      <c r="L53" s="115" t="s">
        <v>1148</v>
      </c>
      <c r="M53" s="117">
        <v>1</v>
      </c>
      <c r="N53" s="115" t="s">
        <v>27</v>
      </c>
      <c r="O53" s="115" t="s">
        <v>1148</v>
      </c>
      <c r="P53" s="79"/>
    </row>
    <row r="54" spans="1:16" s="7" customFormat="1" ht="24.75" customHeight="1" outlineLevel="1" x14ac:dyDescent="0.25">
      <c r="A54" s="144">
        <v>7</v>
      </c>
      <c r="B54" s="111" t="s">
        <v>2746</v>
      </c>
      <c r="C54" s="112" t="s">
        <v>31</v>
      </c>
      <c r="D54" s="110" t="s">
        <v>2682</v>
      </c>
      <c r="E54" s="145">
        <v>40921</v>
      </c>
      <c r="F54" s="145">
        <v>41274</v>
      </c>
      <c r="G54" s="160">
        <f t="shared" si="3"/>
        <v>11.766666666666667</v>
      </c>
      <c r="H54" s="114" t="s">
        <v>2717</v>
      </c>
      <c r="I54" s="113" t="s">
        <v>711</v>
      </c>
      <c r="J54" s="113" t="s">
        <v>716</v>
      </c>
      <c r="K54" s="118">
        <v>728877656</v>
      </c>
      <c r="L54" s="115" t="s">
        <v>1148</v>
      </c>
      <c r="M54" s="117">
        <v>1</v>
      </c>
      <c r="N54" s="115" t="s">
        <v>27</v>
      </c>
      <c r="O54" s="115" t="s">
        <v>1148</v>
      </c>
      <c r="P54" s="79"/>
    </row>
    <row r="55" spans="1:16" s="7" customFormat="1" ht="24.75" customHeight="1" outlineLevel="1" x14ac:dyDescent="0.25">
      <c r="A55" s="144">
        <v>8</v>
      </c>
      <c r="B55" s="111" t="s">
        <v>2746</v>
      </c>
      <c r="C55" s="112" t="s">
        <v>31</v>
      </c>
      <c r="D55" s="110" t="s">
        <v>2683</v>
      </c>
      <c r="E55" s="145">
        <v>40922</v>
      </c>
      <c r="F55" s="145">
        <v>41274</v>
      </c>
      <c r="G55" s="160">
        <f t="shared" si="3"/>
        <v>11.733333333333333</v>
      </c>
      <c r="H55" s="114" t="s">
        <v>2714</v>
      </c>
      <c r="I55" s="113" t="s">
        <v>711</v>
      </c>
      <c r="J55" s="113" t="s">
        <v>716</v>
      </c>
      <c r="K55" s="118">
        <v>151551983</v>
      </c>
      <c r="L55" s="115" t="s">
        <v>1148</v>
      </c>
      <c r="M55" s="117">
        <v>1</v>
      </c>
      <c r="N55" s="115" t="s">
        <v>27</v>
      </c>
      <c r="O55" s="115" t="s">
        <v>1148</v>
      </c>
      <c r="P55" s="79"/>
    </row>
    <row r="56" spans="1:16" s="7" customFormat="1" ht="24.75" customHeight="1" outlineLevel="1" x14ac:dyDescent="0.25">
      <c r="A56" s="144">
        <v>9</v>
      </c>
      <c r="B56" s="111" t="s">
        <v>2746</v>
      </c>
      <c r="C56" s="112" t="s">
        <v>31</v>
      </c>
      <c r="D56" s="110" t="s">
        <v>2684</v>
      </c>
      <c r="E56" s="145">
        <v>41243</v>
      </c>
      <c r="F56" s="145">
        <v>41820</v>
      </c>
      <c r="G56" s="160">
        <f t="shared" si="3"/>
        <v>19.233333333333334</v>
      </c>
      <c r="H56" s="114" t="s">
        <v>2714</v>
      </c>
      <c r="I56" s="113" t="s">
        <v>711</v>
      </c>
      <c r="J56" s="113" t="s">
        <v>716</v>
      </c>
      <c r="K56" s="118">
        <v>603820020</v>
      </c>
      <c r="L56" s="115" t="s">
        <v>1148</v>
      </c>
      <c r="M56" s="117">
        <v>1</v>
      </c>
      <c r="N56" s="115" t="s">
        <v>27</v>
      </c>
      <c r="O56" s="115" t="s">
        <v>1148</v>
      </c>
      <c r="P56" s="79"/>
    </row>
    <row r="57" spans="1:16" s="7" customFormat="1" ht="24.75" customHeight="1" outlineLevel="1" x14ac:dyDescent="0.25">
      <c r="A57" s="144">
        <v>10</v>
      </c>
      <c r="B57" s="64" t="s">
        <v>2746</v>
      </c>
      <c r="C57" s="65" t="s">
        <v>31</v>
      </c>
      <c r="D57" s="63" t="s">
        <v>2685</v>
      </c>
      <c r="E57" s="145">
        <v>41283</v>
      </c>
      <c r="F57" s="145">
        <v>41670</v>
      </c>
      <c r="G57" s="160">
        <f t="shared" si="3"/>
        <v>12.9</v>
      </c>
      <c r="H57" s="64" t="s">
        <v>2718</v>
      </c>
      <c r="I57" s="63" t="s">
        <v>711</v>
      </c>
      <c r="J57" s="63" t="s">
        <v>729</v>
      </c>
      <c r="K57" s="66">
        <v>2688786495</v>
      </c>
      <c r="L57" s="65" t="s">
        <v>1148</v>
      </c>
      <c r="M57" s="67">
        <v>1</v>
      </c>
      <c r="N57" s="65" t="s">
        <v>27</v>
      </c>
      <c r="O57" s="65" t="s">
        <v>1148</v>
      </c>
      <c r="P57" s="79"/>
    </row>
    <row r="58" spans="1:16" s="7" customFormat="1" ht="24.75" customHeight="1" outlineLevel="1" x14ac:dyDescent="0.25">
      <c r="A58" s="144">
        <v>11</v>
      </c>
      <c r="B58" s="64" t="s">
        <v>2746</v>
      </c>
      <c r="C58" s="65" t="s">
        <v>31</v>
      </c>
      <c r="D58" s="63" t="s">
        <v>2685</v>
      </c>
      <c r="E58" s="145">
        <v>41283</v>
      </c>
      <c r="F58" s="145">
        <v>41670</v>
      </c>
      <c r="G58" s="160">
        <f t="shared" si="3"/>
        <v>12.9</v>
      </c>
      <c r="H58" s="64" t="s">
        <v>2718</v>
      </c>
      <c r="I58" s="63" t="s">
        <v>711</v>
      </c>
      <c r="J58" s="63" t="s">
        <v>716</v>
      </c>
      <c r="K58" s="66">
        <v>2688786495</v>
      </c>
      <c r="L58" s="65" t="s">
        <v>1148</v>
      </c>
      <c r="M58" s="67">
        <v>1</v>
      </c>
      <c r="N58" s="65" t="s">
        <v>27</v>
      </c>
      <c r="O58" s="65" t="s">
        <v>1148</v>
      </c>
      <c r="P58" s="79"/>
    </row>
    <row r="59" spans="1:16" s="7" customFormat="1" ht="24.75" customHeight="1" outlineLevel="1" x14ac:dyDescent="0.25">
      <c r="A59" s="144">
        <v>12</v>
      </c>
      <c r="B59" s="64" t="s">
        <v>2746</v>
      </c>
      <c r="C59" s="65" t="s">
        <v>31</v>
      </c>
      <c r="D59" s="63" t="s">
        <v>2685</v>
      </c>
      <c r="E59" s="145">
        <v>41283</v>
      </c>
      <c r="F59" s="145">
        <v>41670</v>
      </c>
      <c r="G59" s="160">
        <f t="shared" si="3"/>
        <v>12.9</v>
      </c>
      <c r="H59" s="64" t="s">
        <v>2718</v>
      </c>
      <c r="I59" s="63" t="s">
        <v>711</v>
      </c>
      <c r="J59" s="121" t="s">
        <v>725</v>
      </c>
      <c r="K59" s="66">
        <v>2688786495</v>
      </c>
      <c r="L59" s="65" t="s">
        <v>1148</v>
      </c>
      <c r="M59" s="67">
        <v>1</v>
      </c>
      <c r="N59" s="65" t="s">
        <v>27</v>
      </c>
      <c r="O59" s="65" t="s">
        <v>1148</v>
      </c>
      <c r="P59" s="79"/>
    </row>
    <row r="60" spans="1:16" s="7" customFormat="1" ht="24.75" customHeight="1" outlineLevel="1" x14ac:dyDescent="0.25">
      <c r="A60" s="144">
        <v>13</v>
      </c>
      <c r="B60" s="64" t="s">
        <v>2746</v>
      </c>
      <c r="C60" s="65" t="s">
        <v>31</v>
      </c>
      <c r="D60" s="63" t="s">
        <v>2685</v>
      </c>
      <c r="E60" s="145">
        <v>41283</v>
      </c>
      <c r="F60" s="145">
        <v>41670</v>
      </c>
      <c r="G60" s="160">
        <f t="shared" si="3"/>
        <v>12.9</v>
      </c>
      <c r="H60" s="64" t="s">
        <v>2718</v>
      </c>
      <c r="I60" s="63" t="s">
        <v>711</v>
      </c>
      <c r="J60" s="63" t="s">
        <v>732</v>
      </c>
      <c r="K60" s="66">
        <v>2688786495</v>
      </c>
      <c r="L60" s="65" t="s">
        <v>1148</v>
      </c>
      <c r="M60" s="67">
        <v>1</v>
      </c>
      <c r="N60" s="65" t="s">
        <v>27</v>
      </c>
      <c r="O60" s="65" t="s">
        <v>1148</v>
      </c>
      <c r="P60" s="79"/>
    </row>
    <row r="61" spans="1:16" s="7" customFormat="1" ht="24.75" customHeight="1" outlineLevel="1" x14ac:dyDescent="0.25">
      <c r="A61" s="144">
        <v>14</v>
      </c>
      <c r="B61" s="64" t="s">
        <v>2746</v>
      </c>
      <c r="C61" s="65" t="s">
        <v>31</v>
      </c>
      <c r="D61" s="63" t="s">
        <v>2686</v>
      </c>
      <c r="E61" s="145">
        <v>41298</v>
      </c>
      <c r="F61" s="145">
        <v>41639</v>
      </c>
      <c r="G61" s="160">
        <f t="shared" si="3"/>
        <v>11.366666666666667</v>
      </c>
      <c r="H61" s="64" t="s">
        <v>2719</v>
      </c>
      <c r="I61" s="63" t="s">
        <v>711</v>
      </c>
      <c r="J61" s="63" t="s">
        <v>716</v>
      </c>
      <c r="K61" s="66">
        <v>931613381</v>
      </c>
      <c r="L61" s="65" t="s">
        <v>1148</v>
      </c>
      <c r="M61" s="67">
        <v>1</v>
      </c>
      <c r="N61" s="65" t="s">
        <v>27</v>
      </c>
      <c r="O61" s="65" t="s">
        <v>1148</v>
      </c>
      <c r="P61" s="79"/>
    </row>
    <row r="62" spans="1:16" s="7" customFormat="1" ht="24.75" customHeight="1" outlineLevel="1" x14ac:dyDescent="0.25">
      <c r="A62" s="144">
        <v>15</v>
      </c>
      <c r="B62" s="64" t="s">
        <v>2746</v>
      </c>
      <c r="C62" s="65" t="s">
        <v>31</v>
      </c>
      <c r="D62" s="63" t="s">
        <v>2687</v>
      </c>
      <c r="E62" s="145">
        <v>41660</v>
      </c>
      <c r="F62" s="145">
        <v>42034</v>
      </c>
      <c r="G62" s="160">
        <f t="shared" si="3"/>
        <v>12.466666666666667</v>
      </c>
      <c r="H62" s="64" t="s">
        <v>2720</v>
      </c>
      <c r="I62" s="63" t="s">
        <v>711</v>
      </c>
      <c r="J62" s="63" t="s">
        <v>716</v>
      </c>
      <c r="K62" s="66">
        <v>1262956623</v>
      </c>
      <c r="L62" s="65" t="s">
        <v>1148</v>
      </c>
      <c r="M62" s="67">
        <v>1</v>
      </c>
      <c r="N62" s="65" t="s">
        <v>27</v>
      </c>
      <c r="O62" s="65" t="s">
        <v>1148</v>
      </c>
      <c r="P62" s="79"/>
    </row>
    <row r="63" spans="1:16" s="7" customFormat="1" ht="24.75" customHeight="1" outlineLevel="1" x14ac:dyDescent="0.25">
      <c r="A63" s="144">
        <v>16</v>
      </c>
      <c r="B63" s="64" t="s">
        <v>2746</v>
      </c>
      <c r="C63" s="65" t="s">
        <v>31</v>
      </c>
      <c r="D63" s="63" t="s">
        <v>2688</v>
      </c>
      <c r="E63" s="145">
        <v>42004</v>
      </c>
      <c r="F63" s="145">
        <v>42369</v>
      </c>
      <c r="G63" s="160">
        <f t="shared" si="3"/>
        <v>12.166666666666666</v>
      </c>
      <c r="H63" s="64" t="s">
        <v>2721</v>
      </c>
      <c r="I63" s="63" t="s">
        <v>711</v>
      </c>
      <c r="J63" s="63" t="s">
        <v>732</v>
      </c>
      <c r="K63" s="66">
        <v>477995224</v>
      </c>
      <c r="L63" s="65" t="s">
        <v>1148</v>
      </c>
      <c r="M63" s="67">
        <v>1</v>
      </c>
      <c r="N63" s="65" t="s">
        <v>27</v>
      </c>
      <c r="O63" s="65" t="s">
        <v>1148</v>
      </c>
      <c r="P63" s="79"/>
    </row>
    <row r="64" spans="1:16" s="7" customFormat="1" ht="24.75" customHeight="1" outlineLevel="1" x14ac:dyDescent="0.25">
      <c r="A64" s="144">
        <v>17</v>
      </c>
      <c r="B64" s="64" t="s">
        <v>2746</v>
      </c>
      <c r="C64" s="65" t="s">
        <v>31</v>
      </c>
      <c r="D64" s="63" t="s">
        <v>2689</v>
      </c>
      <c r="E64" s="145">
        <v>42032</v>
      </c>
      <c r="F64" s="145">
        <v>42369</v>
      </c>
      <c r="G64" s="160">
        <f t="shared" si="3"/>
        <v>11.233333333333333</v>
      </c>
      <c r="H64" s="64" t="s">
        <v>2722</v>
      </c>
      <c r="I64" s="63" t="s">
        <v>711</v>
      </c>
      <c r="J64" s="63" t="s">
        <v>716</v>
      </c>
      <c r="K64" s="66">
        <v>318143862</v>
      </c>
      <c r="L64" s="65" t="s">
        <v>1148</v>
      </c>
      <c r="M64" s="67">
        <v>1</v>
      </c>
      <c r="N64" s="65" t="s">
        <v>27</v>
      </c>
      <c r="O64" s="65" t="s">
        <v>1148</v>
      </c>
      <c r="P64" s="79"/>
    </row>
    <row r="65" spans="1:16" s="7" customFormat="1" ht="24.75" customHeight="1" outlineLevel="1" x14ac:dyDescent="0.25">
      <c r="A65" s="144">
        <v>18</v>
      </c>
      <c r="B65" s="64" t="s">
        <v>2746</v>
      </c>
      <c r="C65" s="65" t="s">
        <v>31</v>
      </c>
      <c r="D65" s="63" t="s">
        <v>2690</v>
      </c>
      <c r="E65" s="145">
        <v>42033</v>
      </c>
      <c r="F65" s="145">
        <v>42369</v>
      </c>
      <c r="G65" s="160">
        <f t="shared" si="3"/>
        <v>11.2</v>
      </c>
      <c r="H65" s="64" t="s">
        <v>2723</v>
      </c>
      <c r="I65" s="63" t="s">
        <v>711</v>
      </c>
      <c r="J65" s="63" t="s">
        <v>716</v>
      </c>
      <c r="K65" s="66">
        <v>1192225998</v>
      </c>
      <c r="L65" s="65" t="s">
        <v>1148</v>
      </c>
      <c r="M65" s="67">
        <v>1</v>
      </c>
      <c r="N65" s="65" t="s">
        <v>27</v>
      </c>
      <c r="O65" s="65" t="s">
        <v>26</v>
      </c>
      <c r="P65" s="79"/>
    </row>
    <row r="66" spans="1:16" s="7" customFormat="1" ht="24.75" customHeight="1" outlineLevel="1" x14ac:dyDescent="0.25">
      <c r="A66" s="144">
        <v>19</v>
      </c>
      <c r="B66" s="64" t="s">
        <v>2746</v>
      </c>
      <c r="C66" s="65" t="s">
        <v>31</v>
      </c>
      <c r="D66" s="63" t="s">
        <v>2691</v>
      </c>
      <c r="E66" s="145">
        <v>42402</v>
      </c>
      <c r="F66" s="145">
        <v>42719</v>
      </c>
      <c r="G66" s="160">
        <f t="shared" si="3"/>
        <v>10.566666666666666</v>
      </c>
      <c r="H66" s="64" t="s">
        <v>2723</v>
      </c>
      <c r="I66" s="63" t="s">
        <v>711</v>
      </c>
      <c r="J66" s="63" t="s">
        <v>732</v>
      </c>
      <c r="K66" s="66">
        <v>549026010</v>
      </c>
      <c r="L66" s="65" t="s">
        <v>1148</v>
      </c>
      <c r="M66" s="67">
        <v>1</v>
      </c>
      <c r="N66" s="65" t="s">
        <v>27</v>
      </c>
      <c r="O66" s="65" t="s">
        <v>26</v>
      </c>
      <c r="P66" s="79"/>
    </row>
    <row r="67" spans="1:16" s="7" customFormat="1" ht="24.75" customHeight="1" outlineLevel="1" x14ac:dyDescent="0.25">
      <c r="A67" s="144">
        <v>20</v>
      </c>
      <c r="B67" s="64" t="s">
        <v>2746</v>
      </c>
      <c r="C67" s="65" t="s">
        <v>31</v>
      </c>
      <c r="D67" s="63" t="s">
        <v>2692</v>
      </c>
      <c r="E67" s="145">
        <v>42663</v>
      </c>
      <c r="F67" s="145">
        <v>43100</v>
      </c>
      <c r="G67" s="160">
        <f t="shared" si="3"/>
        <v>14.566666666666666</v>
      </c>
      <c r="H67" s="64" t="s">
        <v>2724</v>
      </c>
      <c r="I67" s="63" t="s">
        <v>711</v>
      </c>
      <c r="J67" s="63" t="s">
        <v>716</v>
      </c>
      <c r="K67" s="66">
        <v>378747468</v>
      </c>
      <c r="L67" s="65" t="s">
        <v>1148</v>
      </c>
      <c r="M67" s="67">
        <v>1</v>
      </c>
      <c r="N67" s="65" t="s">
        <v>27</v>
      </c>
      <c r="O67" s="65" t="s">
        <v>26</v>
      </c>
      <c r="P67" s="79"/>
    </row>
    <row r="68" spans="1:16" s="7" customFormat="1" ht="24.75" customHeight="1" outlineLevel="1" x14ac:dyDescent="0.25">
      <c r="A68" s="144">
        <v>21</v>
      </c>
      <c r="B68" s="64" t="s">
        <v>2746</v>
      </c>
      <c r="C68" s="65" t="s">
        <v>31</v>
      </c>
      <c r="D68" s="63" t="s">
        <v>2693</v>
      </c>
      <c r="E68" s="145">
        <v>42663</v>
      </c>
      <c r="F68" s="145">
        <v>43312</v>
      </c>
      <c r="G68" s="160">
        <f t="shared" si="3"/>
        <v>21.633333333333333</v>
      </c>
      <c r="H68" s="64" t="s">
        <v>2725</v>
      </c>
      <c r="I68" s="63" t="s">
        <v>711</v>
      </c>
      <c r="J68" s="63" t="s">
        <v>716</v>
      </c>
      <c r="K68" s="66">
        <v>4127133469</v>
      </c>
      <c r="L68" s="65" t="s">
        <v>1148</v>
      </c>
      <c r="M68" s="67">
        <v>1</v>
      </c>
      <c r="N68" s="65" t="s">
        <v>27</v>
      </c>
      <c r="O68" s="65" t="s">
        <v>1148</v>
      </c>
      <c r="P68" s="79"/>
    </row>
    <row r="69" spans="1:16" s="7" customFormat="1" ht="24.75" customHeight="1" outlineLevel="1" x14ac:dyDescent="0.25">
      <c r="A69" s="144">
        <v>22</v>
      </c>
      <c r="B69" s="64" t="s">
        <v>2746</v>
      </c>
      <c r="C69" s="65" t="s">
        <v>31</v>
      </c>
      <c r="D69" s="63" t="s">
        <v>2694</v>
      </c>
      <c r="E69" s="145">
        <v>42807</v>
      </c>
      <c r="F69" s="145">
        <v>43099</v>
      </c>
      <c r="G69" s="160">
        <f t="shared" si="3"/>
        <v>9.7333333333333325</v>
      </c>
      <c r="H69" s="64" t="s">
        <v>2726</v>
      </c>
      <c r="I69" s="63" t="s">
        <v>711</v>
      </c>
      <c r="J69" s="63" t="s">
        <v>732</v>
      </c>
      <c r="K69" s="66">
        <v>70800000</v>
      </c>
      <c r="L69" s="65" t="s">
        <v>1148</v>
      </c>
      <c r="M69" s="67">
        <v>1</v>
      </c>
      <c r="N69" s="65" t="s">
        <v>27</v>
      </c>
      <c r="O69" s="65" t="s">
        <v>1148</v>
      </c>
      <c r="P69" s="79"/>
    </row>
    <row r="70" spans="1:16" s="7" customFormat="1" ht="24.75" customHeight="1" outlineLevel="1" x14ac:dyDescent="0.25">
      <c r="A70" s="144">
        <v>23</v>
      </c>
      <c r="B70" s="64" t="s">
        <v>2746</v>
      </c>
      <c r="C70" s="65" t="s">
        <v>31</v>
      </c>
      <c r="D70" s="63" t="s">
        <v>2695</v>
      </c>
      <c r="E70" s="145">
        <v>43040</v>
      </c>
      <c r="F70" s="145">
        <v>43404</v>
      </c>
      <c r="G70" s="160">
        <f t="shared" si="3"/>
        <v>12.133333333333333</v>
      </c>
      <c r="H70" s="64" t="s">
        <v>2727</v>
      </c>
      <c r="I70" s="63" t="s">
        <v>711</v>
      </c>
      <c r="J70" s="63" t="s">
        <v>716</v>
      </c>
      <c r="K70" s="66">
        <v>448333122</v>
      </c>
      <c r="L70" s="65" t="s">
        <v>1148</v>
      </c>
      <c r="M70" s="67">
        <v>1</v>
      </c>
      <c r="N70" s="65" t="s">
        <v>27</v>
      </c>
      <c r="O70" s="65" t="s">
        <v>26</v>
      </c>
      <c r="P70" s="79"/>
    </row>
    <row r="71" spans="1:16" s="7" customFormat="1" ht="24.75" customHeight="1" outlineLevel="1" x14ac:dyDescent="0.25">
      <c r="A71" s="144">
        <v>24</v>
      </c>
      <c r="B71" s="64" t="s">
        <v>2746</v>
      </c>
      <c r="C71" s="65" t="s">
        <v>31</v>
      </c>
      <c r="D71" s="63" t="s">
        <v>2696</v>
      </c>
      <c r="E71" s="145">
        <v>43070</v>
      </c>
      <c r="F71" s="145">
        <v>43676</v>
      </c>
      <c r="G71" s="160">
        <f t="shared" si="3"/>
        <v>20.2</v>
      </c>
      <c r="H71" s="64" t="s">
        <v>2728</v>
      </c>
      <c r="I71" s="63" t="s">
        <v>711</v>
      </c>
      <c r="J71" s="63" t="s">
        <v>732</v>
      </c>
      <c r="K71" s="66">
        <v>74367000</v>
      </c>
      <c r="L71" s="65" t="s">
        <v>1148</v>
      </c>
      <c r="M71" s="67">
        <v>1</v>
      </c>
      <c r="N71" s="65" t="s">
        <v>27</v>
      </c>
      <c r="O71" s="65" t="s">
        <v>1148</v>
      </c>
      <c r="P71" s="79"/>
    </row>
    <row r="72" spans="1:16" s="7" customFormat="1" ht="24.75" customHeight="1" outlineLevel="1" x14ac:dyDescent="0.25">
      <c r="A72" s="144">
        <v>25</v>
      </c>
      <c r="B72" s="64" t="s">
        <v>2746</v>
      </c>
      <c r="C72" s="65" t="s">
        <v>31</v>
      </c>
      <c r="D72" s="63" t="s">
        <v>2697</v>
      </c>
      <c r="E72" s="145">
        <v>43305</v>
      </c>
      <c r="F72" s="145">
        <v>43449</v>
      </c>
      <c r="G72" s="160">
        <f t="shared" si="3"/>
        <v>4.8</v>
      </c>
      <c r="H72" s="64" t="s">
        <v>2729</v>
      </c>
      <c r="I72" s="63" t="s">
        <v>711</v>
      </c>
      <c r="J72" s="63" t="s">
        <v>732</v>
      </c>
      <c r="K72" s="66">
        <v>1090307539</v>
      </c>
      <c r="L72" s="65" t="s">
        <v>1148</v>
      </c>
      <c r="M72" s="67">
        <v>1</v>
      </c>
      <c r="N72" s="65" t="s">
        <v>27</v>
      </c>
      <c r="O72" s="65" t="s">
        <v>1148</v>
      </c>
      <c r="P72" s="79"/>
    </row>
    <row r="73" spans="1:16" s="7" customFormat="1" ht="24.75" customHeight="1" outlineLevel="1" x14ac:dyDescent="0.25">
      <c r="A73" s="144">
        <v>26</v>
      </c>
      <c r="B73" s="64" t="s">
        <v>2746</v>
      </c>
      <c r="C73" s="65" t="s">
        <v>31</v>
      </c>
      <c r="D73" s="63" t="s">
        <v>2697</v>
      </c>
      <c r="E73" s="145">
        <v>43305</v>
      </c>
      <c r="F73" s="145">
        <v>43449</v>
      </c>
      <c r="G73" s="160">
        <f t="shared" si="3"/>
        <v>4.8</v>
      </c>
      <c r="H73" s="64" t="s">
        <v>2729</v>
      </c>
      <c r="I73" s="63" t="s">
        <v>711</v>
      </c>
      <c r="J73" s="63" t="s">
        <v>716</v>
      </c>
      <c r="K73" s="66">
        <v>1090307539</v>
      </c>
      <c r="L73" s="65" t="s">
        <v>1148</v>
      </c>
      <c r="M73" s="67">
        <v>1</v>
      </c>
      <c r="N73" s="65" t="s">
        <v>27</v>
      </c>
      <c r="O73" s="65" t="s">
        <v>1148</v>
      </c>
      <c r="P73" s="79"/>
    </row>
    <row r="74" spans="1:16" s="7" customFormat="1" ht="24.75" customHeight="1" outlineLevel="1" x14ac:dyDescent="0.25">
      <c r="A74" s="144">
        <v>27</v>
      </c>
      <c r="B74" s="64" t="s">
        <v>2746</v>
      </c>
      <c r="C74" s="65" t="s">
        <v>31</v>
      </c>
      <c r="D74" s="63" t="s">
        <v>2698</v>
      </c>
      <c r="E74" s="145">
        <v>43398</v>
      </c>
      <c r="F74" s="145">
        <v>43813</v>
      </c>
      <c r="G74" s="160">
        <f t="shared" si="3"/>
        <v>13.833333333333334</v>
      </c>
      <c r="H74" s="64" t="s">
        <v>2730</v>
      </c>
      <c r="I74" s="63" t="s">
        <v>711</v>
      </c>
      <c r="J74" s="63" t="s">
        <v>716</v>
      </c>
      <c r="K74" s="66">
        <v>46476436</v>
      </c>
      <c r="L74" s="65" t="s">
        <v>1148</v>
      </c>
      <c r="M74" s="67">
        <v>1</v>
      </c>
      <c r="N74" s="65" t="s">
        <v>27</v>
      </c>
      <c r="O74" s="65" t="s">
        <v>1148</v>
      </c>
      <c r="P74" s="79"/>
    </row>
    <row r="75" spans="1:16" s="7" customFormat="1" ht="24.75" customHeight="1" outlineLevel="1" x14ac:dyDescent="0.25">
      <c r="A75" s="144">
        <v>28</v>
      </c>
      <c r="B75" s="64" t="s">
        <v>2746</v>
      </c>
      <c r="C75" s="65" t="s">
        <v>31</v>
      </c>
      <c r="D75" s="63" t="s">
        <v>2699</v>
      </c>
      <c r="E75" s="145">
        <v>43450</v>
      </c>
      <c r="F75" s="145">
        <v>43921</v>
      </c>
      <c r="G75" s="160">
        <f t="shared" si="3"/>
        <v>15.7</v>
      </c>
      <c r="H75" s="119" t="s">
        <v>2731</v>
      </c>
      <c r="I75" s="63" t="s">
        <v>711</v>
      </c>
      <c r="J75" s="63" t="s">
        <v>725</v>
      </c>
      <c r="K75" s="66">
        <v>3910599045</v>
      </c>
      <c r="L75" s="65" t="s">
        <v>1148</v>
      </c>
      <c r="M75" s="67">
        <v>1</v>
      </c>
      <c r="N75" s="65" t="s">
        <v>27</v>
      </c>
      <c r="O75" s="65" t="s">
        <v>1148</v>
      </c>
      <c r="P75" s="79"/>
    </row>
    <row r="76" spans="1:16" s="7" customFormat="1" ht="24.75" customHeight="1" outlineLevel="1" x14ac:dyDescent="0.25">
      <c r="A76" s="144">
        <v>29</v>
      </c>
      <c r="B76" s="64" t="s">
        <v>2746</v>
      </c>
      <c r="C76" s="65" t="s">
        <v>31</v>
      </c>
      <c r="D76" s="63" t="s">
        <v>2699</v>
      </c>
      <c r="E76" s="145">
        <v>43450</v>
      </c>
      <c r="F76" s="145">
        <v>43921</v>
      </c>
      <c r="G76" s="160">
        <f t="shared" si="3"/>
        <v>15.7</v>
      </c>
      <c r="H76" s="64" t="s">
        <v>2731</v>
      </c>
      <c r="I76" s="63" t="s">
        <v>711</v>
      </c>
      <c r="J76" s="63" t="s">
        <v>716</v>
      </c>
      <c r="K76" s="66">
        <v>3910599045</v>
      </c>
      <c r="L76" s="65" t="s">
        <v>1148</v>
      </c>
      <c r="M76" s="67">
        <v>1</v>
      </c>
      <c r="N76" s="65" t="s">
        <v>27</v>
      </c>
      <c r="O76" s="65" t="s">
        <v>1148</v>
      </c>
      <c r="P76" s="79"/>
    </row>
    <row r="77" spans="1:16" s="7" customFormat="1" ht="24.75" customHeight="1" outlineLevel="1" x14ac:dyDescent="0.25">
      <c r="A77" s="144">
        <v>30</v>
      </c>
      <c r="B77" s="64" t="s">
        <v>2746</v>
      </c>
      <c r="C77" s="65" t="s">
        <v>31</v>
      </c>
      <c r="D77" s="63" t="s">
        <v>2700</v>
      </c>
      <c r="E77" s="145">
        <v>43484</v>
      </c>
      <c r="F77" s="145">
        <v>43822</v>
      </c>
      <c r="G77" s="160">
        <f t="shared" si="3"/>
        <v>11.266666666666667</v>
      </c>
      <c r="H77" s="64" t="s">
        <v>2732</v>
      </c>
      <c r="I77" s="63" t="s">
        <v>711</v>
      </c>
      <c r="J77" s="63" t="s">
        <v>716</v>
      </c>
      <c r="K77" s="66">
        <v>431683554</v>
      </c>
      <c r="L77" s="65" t="s">
        <v>1148</v>
      </c>
      <c r="M77" s="67">
        <v>1</v>
      </c>
      <c r="N77" s="65" t="s">
        <v>27</v>
      </c>
      <c r="O77" s="65" t="s">
        <v>1148</v>
      </c>
      <c r="P77" s="79"/>
    </row>
    <row r="78" spans="1:16" s="7" customFormat="1" ht="24.75" customHeight="1" outlineLevel="1" x14ac:dyDescent="0.25">
      <c r="A78" s="144">
        <v>31</v>
      </c>
      <c r="B78" s="64" t="s">
        <v>2746</v>
      </c>
      <c r="C78" s="65" t="s">
        <v>31</v>
      </c>
      <c r="D78" s="63" t="s">
        <v>2701</v>
      </c>
      <c r="E78" s="145">
        <v>43495</v>
      </c>
      <c r="F78" s="145">
        <v>43814</v>
      </c>
      <c r="G78" s="160">
        <f t="shared" si="3"/>
        <v>10.633333333333333</v>
      </c>
      <c r="H78" s="64" t="s">
        <v>2733</v>
      </c>
      <c r="I78" s="63" t="s">
        <v>208</v>
      </c>
      <c r="J78" s="63" t="s">
        <v>231</v>
      </c>
      <c r="K78" s="66">
        <v>3091238466</v>
      </c>
      <c r="L78" s="65" t="s">
        <v>1148</v>
      </c>
      <c r="M78" s="67">
        <v>1</v>
      </c>
      <c r="N78" s="65" t="s">
        <v>27</v>
      </c>
      <c r="O78" s="65" t="s">
        <v>1148</v>
      </c>
      <c r="P78" s="79"/>
    </row>
    <row r="79" spans="1:16" s="7" customFormat="1" ht="24.75" customHeight="1" outlineLevel="1" x14ac:dyDescent="0.25">
      <c r="A79" s="144">
        <v>32</v>
      </c>
      <c r="B79" s="64" t="s">
        <v>2746</v>
      </c>
      <c r="C79" s="65" t="s">
        <v>31</v>
      </c>
      <c r="D79" s="63" t="s">
        <v>2701</v>
      </c>
      <c r="E79" s="145">
        <v>43495</v>
      </c>
      <c r="F79" s="145">
        <v>43814</v>
      </c>
      <c r="G79" s="160">
        <f t="shared" si="3"/>
        <v>10.633333333333333</v>
      </c>
      <c r="H79" s="64" t="s">
        <v>2733</v>
      </c>
      <c r="I79" s="63" t="s">
        <v>208</v>
      </c>
      <c r="J79" s="63" t="s">
        <v>249</v>
      </c>
      <c r="K79" s="66">
        <v>3091238466</v>
      </c>
      <c r="L79" s="65" t="s">
        <v>1148</v>
      </c>
      <c r="M79" s="67">
        <v>1</v>
      </c>
      <c r="N79" s="65" t="s">
        <v>27</v>
      </c>
      <c r="O79" s="65" t="s">
        <v>1148</v>
      </c>
      <c r="P79" s="79"/>
    </row>
    <row r="80" spans="1:16" s="7" customFormat="1" ht="24.75" customHeight="1" outlineLevel="1" x14ac:dyDescent="0.25">
      <c r="A80" s="144">
        <v>33</v>
      </c>
      <c r="B80" s="64" t="s">
        <v>2746</v>
      </c>
      <c r="C80" s="65" t="s">
        <v>31</v>
      </c>
      <c r="D80" s="63" t="s">
        <v>2701</v>
      </c>
      <c r="E80" s="145">
        <v>43495</v>
      </c>
      <c r="F80" s="145">
        <v>43814</v>
      </c>
      <c r="G80" s="160">
        <f t="shared" si="3"/>
        <v>10.633333333333333</v>
      </c>
      <c r="H80" s="119" t="s">
        <v>2733</v>
      </c>
      <c r="I80" s="63" t="s">
        <v>208</v>
      </c>
      <c r="J80" s="63" t="s">
        <v>224</v>
      </c>
      <c r="K80" s="66">
        <v>3091238466</v>
      </c>
      <c r="L80" s="65" t="s">
        <v>1148</v>
      </c>
      <c r="M80" s="67">
        <v>1</v>
      </c>
      <c r="N80" s="124" t="s">
        <v>27</v>
      </c>
      <c r="O80" s="65" t="s">
        <v>1148</v>
      </c>
      <c r="P80" s="79"/>
    </row>
    <row r="81" spans="1:16" s="7" customFormat="1" ht="24.75" customHeight="1" outlineLevel="1" x14ac:dyDescent="0.25">
      <c r="A81" s="144">
        <v>34</v>
      </c>
      <c r="B81" s="64" t="s">
        <v>2746</v>
      </c>
      <c r="C81" s="65" t="s">
        <v>31</v>
      </c>
      <c r="D81" s="63" t="s">
        <v>2701</v>
      </c>
      <c r="E81" s="145">
        <v>43495</v>
      </c>
      <c r="F81" s="145">
        <v>43814</v>
      </c>
      <c r="G81" s="160">
        <f t="shared" si="3"/>
        <v>10.633333333333333</v>
      </c>
      <c r="H81" s="119" t="s">
        <v>2733</v>
      </c>
      <c r="I81" s="63" t="s">
        <v>208</v>
      </c>
      <c r="J81" s="63" t="s">
        <v>212</v>
      </c>
      <c r="K81" s="66">
        <v>3091238466</v>
      </c>
      <c r="L81" s="65" t="s">
        <v>1148</v>
      </c>
      <c r="M81" s="67">
        <v>1</v>
      </c>
      <c r="N81" s="124" t="s">
        <v>27</v>
      </c>
      <c r="O81" s="65" t="s">
        <v>1148</v>
      </c>
      <c r="P81" s="79"/>
    </row>
    <row r="82" spans="1:16" s="7" customFormat="1" ht="24.75" customHeight="1" outlineLevel="1" x14ac:dyDescent="0.25">
      <c r="A82" s="144">
        <v>35</v>
      </c>
      <c r="B82" s="64" t="s">
        <v>2746</v>
      </c>
      <c r="C82" s="65" t="s">
        <v>31</v>
      </c>
      <c r="D82" s="63" t="s">
        <v>2702</v>
      </c>
      <c r="E82" s="145">
        <v>43559</v>
      </c>
      <c r="F82" s="145">
        <v>43830</v>
      </c>
      <c r="G82" s="160">
        <f t="shared" si="3"/>
        <v>9.0333333333333332</v>
      </c>
      <c r="H82" s="119" t="s">
        <v>2734</v>
      </c>
      <c r="I82" s="63" t="s">
        <v>711</v>
      </c>
      <c r="J82" s="63" t="s">
        <v>732</v>
      </c>
      <c r="K82" s="66">
        <v>40400000</v>
      </c>
      <c r="L82" s="65" t="s">
        <v>1148</v>
      </c>
      <c r="M82" s="67">
        <v>1</v>
      </c>
      <c r="N82" s="124" t="s">
        <v>27</v>
      </c>
      <c r="O82" s="65" t="s">
        <v>1148</v>
      </c>
      <c r="P82" s="79"/>
    </row>
    <row r="83" spans="1:16" s="7" customFormat="1" ht="24.75" customHeight="1" outlineLevel="1" x14ac:dyDescent="0.25">
      <c r="A83" s="144">
        <v>36</v>
      </c>
      <c r="B83" s="64" t="s">
        <v>2746</v>
      </c>
      <c r="C83" s="65" t="s">
        <v>31</v>
      </c>
      <c r="D83" s="63" t="s">
        <v>2703</v>
      </c>
      <c r="E83" s="145">
        <v>43885</v>
      </c>
      <c r="F83" s="145">
        <v>44196</v>
      </c>
      <c r="G83" s="160">
        <f t="shared" si="3"/>
        <v>10.366666666666667</v>
      </c>
      <c r="H83" s="119" t="s">
        <v>2735</v>
      </c>
      <c r="I83" s="63" t="s">
        <v>208</v>
      </c>
      <c r="J83" s="63" t="s">
        <v>228</v>
      </c>
      <c r="K83" s="66">
        <v>2545231017</v>
      </c>
      <c r="L83" s="65" t="s">
        <v>1148</v>
      </c>
      <c r="M83" s="67">
        <v>1</v>
      </c>
      <c r="N83" s="65" t="s">
        <v>2634</v>
      </c>
      <c r="O83" s="65" t="s">
        <v>1148</v>
      </c>
      <c r="P83" s="79"/>
    </row>
    <row r="84" spans="1:16" s="7" customFormat="1" ht="24.75" customHeight="1" outlineLevel="1" x14ac:dyDescent="0.25">
      <c r="A84" s="144">
        <v>37</v>
      </c>
      <c r="B84" s="64" t="s">
        <v>2746</v>
      </c>
      <c r="C84" s="65" t="s">
        <v>31</v>
      </c>
      <c r="D84" s="63" t="s">
        <v>2703</v>
      </c>
      <c r="E84" s="145">
        <v>43885</v>
      </c>
      <c r="F84" s="145">
        <v>44196</v>
      </c>
      <c r="G84" s="160">
        <f t="shared" si="3"/>
        <v>10.366666666666667</v>
      </c>
      <c r="H84" s="119" t="s">
        <v>2735</v>
      </c>
      <c r="I84" s="63" t="s">
        <v>208</v>
      </c>
      <c r="J84" s="63" t="s">
        <v>238</v>
      </c>
      <c r="K84" s="66">
        <v>2545231017</v>
      </c>
      <c r="L84" s="65" t="s">
        <v>1148</v>
      </c>
      <c r="M84" s="67">
        <v>1</v>
      </c>
      <c r="N84" s="65" t="s">
        <v>2634</v>
      </c>
      <c r="O84" s="65" t="s">
        <v>1148</v>
      </c>
      <c r="P84" s="79"/>
    </row>
    <row r="85" spans="1:16" s="7" customFormat="1" ht="24.75" customHeight="1" outlineLevel="1" x14ac:dyDescent="0.25">
      <c r="A85" s="144">
        <v>38</v>
      </c>
      <c r="B85" s="64" t="s">
        <v>2746</v>
      </c>
      <c r="C85" s="65" t="s">
        <v>31</v>
      </c>
      <c r="D85" s="63" t="s">
        <v>2708</v>
      </c>
      <c r="E85" s="145">
        <v>43922</v>
      </c>
      <c r="F85" s="145">
        <v>44165</v>
      </c>
      <c r="G85" s="160">
        <f t="shared" si="3"/>
        <v>8.1</v>
      </c>
      <c r="H85" s="119" t="s">
        <v>2740</v>
      </c>
      <c r="I85" s="63" t="s">
        <v>711</v>
      </c>
      <c r="J85" s="63" t="s">
        <v>732</v>
      </c>
      <c r="K85" s="66">
        <v>164306145</v>
      </c>
      <c r="L85" s="65" t="s">
        <v>1148</v>
      </c>
      <c r="M85" s="67">
        <v>1</v>
      </c>
      <c r="N85" s="65" t="s">
        <v>2634</v>
      </c>
      <c r="O85" s="65" t="s">
        <v>1148</v>
      </c>
      <c r="P85" s="79"/>
    </row>
    <row r="86" spans="1:16" s="7" customFormat="1" ht="24.75" customHeight="1" outlineLevel="1" x14ac:dyDescent="0.25">
      <c r="A86" s="144">
        <v>39</v>
      </c>
      <c r="B86" s="122" t="s">
        <v>2746</v>
      </c>
      <c r="C86" s="124" t="s">
        <v>31</v>
      </c>
      <c r="D86" s="63" t="s">
        <v>2709</v>
      </c>
      <c r="E86" s="145">
        <v>43922</v>
      </c>
      <c r="F86" s="145">
        <v>44165</v>
      </c>
      <c r="G86" s="160">
        <f t="shared" si="3"/>
        <v>8.1</v>
      </c>
      <c r="H86" s="64" t="s">
        <v>2741</v>
      </c>
      <c r="I86" s="63" t="s">
        <v>711</v>
      </c>
      <c r="J86" s="63" t="s">
        <v>729</v>
      </c>
      <c r="K86" s="66">
        <v>2319989416</v>
      </c>
      <c r="L86" s="65" t="s">
        <v>1148</v>
      </c>
      <c r="M86" s="67">
        <v>1</v>
      </c>
      <c r="N86" s="65" t="s">
        <v>2634</v>
      </c>
      <c r="O86" s="65" t="s">
        <v>1148</v>
      </c>
      <c r="P86" s="79"/>
    </row>
    <row r="87" spans="1:16" s="7" customFormat="1" ht="24.75" customHeight="1" outlineLevel="1" x14ac:dyDescent="0.25">
      <c r="A87" s="144">
        <v>40</v>
      </c>
      <c r="B87" s="122" t="s">
        <v>2746</v>
      </c>
      <c r="C87" s="124" t="s">
        <v>31</v>
      </c>
      <c r="D87" s="63" t="s">
        <v>2709</v>
      </c>
      <c r="E87" s="145">
        <v>43922</v>
      </c>
      <c r="F87" s="145">
        <v>44165</v>
      </c>
      <c r="G87" s="160">
        <f t="shared" si="3"/>
        <v>8.1</v>
      </c>
      <c r="H87" s="119" t="s">
        <v>2741</v>
      </c>
      <c r="I87" s="63" t="s">
        <v>711</v>
      </c>
      <c r="J87" s="63" t="s">
        <v>718</v>
      </c>
      <c r="K87" s="66">
        <v>2319989416</v>
      </c>
      <c r="L87" s="65" t="s">
        <v>1148</v>
      </c>
      <c r="M87" s="67">
        <v>1</v>
      </c>
      <c r="N87" s="65" t="s">
        <v>2634</v>
      </c>
      <c r="O87" s="65" t="s">
        <v>1148</v>
      </c>
      <c r="P87" s="79"/>
    </row>
    <row r="88" spans="1:16" s="7" customFormat="1" ht="24.75" customHeight="1" outlineLevel="1" x14ac:dyDescent="0.25">
      <c r="A88" s="144">
        <v>41</v>
      </c>
      <c r="B88" s="122" t="s">
        <v>2746</v>
      </c>
      <c r="C88" s="124" t="s">
        <v>31</v>
      </c>
      <c r="D88" s="63" t="s">
        <v>2710</v>
      </c>
      <c r="E88" s="145">
        <v>43922</v>
      </c>
      <c r="F88" s="145">
        <v>44165</v>
      </c>
      <c r="G88" s="160">
        <f t="shared" si="3"/>
        <v>8.1</v>
      </c>
      <c r="H88" s="119" t="s">
        <v>2742</v>
      </c>
      <c r="I88" s="63" t="s">
        <v>711</v>
      </c>
      <c r="J88" s="63" t="s">
        <v>720</v>
      </c>
      <c r="K88" s="66">
        <v>3628592532</v>
      </c>
      <c r="L88" s="65" t="s">
        <v>1148</v>
      </c>
      <c r="M88" s="67">
        <v>1</v>
      </c>
      <c r="N88" s="65" t="s">
        <v>2634</v>
      </c>
      <c r="O88" s="65" t="s">
        <v>1148</v>
      </c>
      <c r="P88" s="79"/>
    </row>
    <row r="89" spans="1:16" s="7" customFormat="1" ht="24.75" customHeight="1" outlineLevel="1" x14ac:dyDescent="0.25">
      <c r="A89" s="144">
        <v>42</v>
      </c>
      <c r="B89" s="122" t="s">
        <v>2746</v>
      </c>
      <c r="C89" s="124" t="s">
        <v>31</v>
      </c>
      <c r="D89" s="63" t="s">
        <v>2711</v>
      </c>
      <c r="E89" s="145">
        <v>43922</v>
      </c>
      <c r="F89" s="145">
        <v>44165</v>
      </c>
      <c r="G89" s="160">
        <f t="shared" si="3"/>
        <v>8.1</v>
      </c>
      <c r="H89" s="119" t="s">
        <v>2743</v>
      </c>
      <c r="I89" s="63" t="s">
        <v>711</v>
      </c>
      <c r="J89" s="63" t="s">
        <v>725</v>
      </c>
      <c r="K89" s="66">
        <v>2585360959</v>
      </c>
      <c r="L89" s="65" t="s">
        <v>1148</v>
      </c>
      <c r="M89" s="67">
        <v>1</v>
      </c>
      <c r="N89" s="65" t="s">
        <v>2634</v>
      </c>
      <c r="O89" s="65" t="s">
        <v>1148</v>
      </c>
      <c r="P89" s="79"/>
    </row>
    <row r="90" spans="1:16" s="7" customFormat="1" ht="24.75" customHeight="1" outlineLevel="1" x14ac:dyDescent="0.25">
      <c r="A90" s="144">
        <v>43</v>
      </c>
      <c r="B90" s="122" t="s">
        <v>2746</v>
      </c>
      <c r="C90" s="124" t="s">
        <v>31</v>
      </c>
      <c r="D90" s="63" t="s">
        <v>2711</v>
      </c>
      <c r="E90" s="145">
        <v>43922</v>
      </c>
      <c r="F90" s="145">
        <v>44165</v>
      </c>
      <c r="G90" s="160">
        <f t="shared" si="3"/>
        <v>8.1</v>
      </c>
      <c r="H90" s="119" t="s">
        <v>2743</v>
      </c>
      <c r="I90" s="63" t="s">
        <v>711</v>
      </c>
      <c r="J90" s="63" t="s">
        <v>716</v>
      </c>
      <c r="K90" s="66">
        <v>2585360959</v>
      </c>
      <c r="L90" s="65" t="s">
        <v>1148</v>
      </c>
      <c r="M90" s="67">
        <v>1</v>
      </c>
      <c r="N90" s="65" t="s">
        <v>2634</v>
      </c>
      <c r="O90" s="65" t="s">
        <v>1148</v>
      </c>
      <c r="P90" s="79"/>
    </row>
    <row r="91" spans="1:16" s="7" customFormat="1" ht="24.75" customHeight="1" outlineLevel="1" x14ac:dyDescent="0.25">
      <c r="A91" s="143">
        <v>44</v>
      </c>
      <c r="B91" s="122" t="s">
        <v>2746</v>
      </c>
      <c r="C91" s="124" t="s">
        <v>31</v>
      </c>
      <c r="D91" s="121" t="s">
        <v>2712</v>
      </c>
      <c r="E91" s="145">
        <v>43922</v>
      </c>
      <c r="F91" s="145">
        <v>44165</v>
      </c>
      <c r="G91" s="160">
        <f t="shared" si="3"/>
        <v>8.1</v>
      </c>
      <c r="H91" s="119" t="s">
        <v>2744</v>
      </c>
      <c r="I91" s="121" t="s">
        <v>711</v>
      </c>
      <c r="J91" s="121" t="s">
        <v>729</v>
      </c>
      <c r="K91" s="123">
        <v>1790674683</v>
      </c>
      <c r="L91" s="124" t="s">
        <v>1148</v>
      </c>
      <c r="M91" s="117">
        <v>1</v>
      </c>
      <c r="N91" s="124" t="s">
        <v>2634</v>
      </c>
      <c r="O91" s="124" t="s">
        <v>1148</v>
      </c>
      <c r="P91" s="79"/>
    </row>
    <row r="92" spans="1:16" s="7" customFormat="1" ht="24.75" customHeight="1" outlineLevel="1" x14ac:dyDescent="0.25">
      <c r="A92" s="143">
        <v>45</v>
      </c>
      <c r="B92" s="122" t="s">
        <v>2746</v>
      </c>
      <c r="C92" s="124" t="s">
        <v>31</v>
      </c>
      <c r="D92" s="121" t="s">
        <v>2713</v>
      </c>
      <c r="E92" s="145">
        <v>43922</v>
      </c>
      <c r="F92" s="145">
        <v>44165</v>
      </c>
      <c r="G92" s="160">
        <f t="shared" si="3"/>
        <v>8.1</v>
      </c>
      <c r="H92" s="119" t="s">
        <v>2745</v>
      </c>
      <c r="I92" s="121" t="s">
        <v>711</v>
      </c>
      <c r="J92" s="121" t="s">
        <v>715</v>
      </c>
      <c r="K92" s="123">
        <v>3407148104</v>
      </c>
      <c r="L92" s="124" t="s">
        <v>1148</v>
      </c>
      <c r="M92" s="117">
        <v>1</v>
      </c>
      <c r="N92" s="124" t="s">
        <v>2634</v>
      </c>
      <c r="O92" s="124" t="s">
        <v>1148</v>
      </c>
      <c r="P92" s="79"/>
    </row>
    <row r="93" spans="1:16" s="7" customFormat="1" ht="24.75" customHeight="1" outlineLevel="1" x14ac:dyDescent="0.25">
      <c r="A93" s="143">
        <v>46</v>
      </c>
      <c r="B93" s="122" t="s">
        <v>2746</v>
      </c>
      <c r="C93" s="124" t="s">
        <v>31</v>
      </c>
      <c r="D93" s="121" t="s">
        <v>2713</v>
      </c>
      <c r="E93" s="145">
        <v>43922</v>
      </c>
      <c r="F93" s="145">
        <v>44165</v>
      </c>
      <c r="G93" s="160">
        <f t="shared" si="3"/>
        <v>8.1</v>
      </c>
      <c r="H93" s="119" t="s">
        <v>2745</v>
      </c>
      <c r="I93" s="121" t="s">
        <v>711</v>
      </c>
      <c r="J93" s="121" t="s">
        <v>722</v>
      </c>
      <c r="K93" s="123">
        <v>3407148104</v>
      </c>
      <c r="L93" s="124" t="s">
        <v>1148</v>
      </c>
      <c r="M93" s="117">
        <v>1</v>
      </c>
      <c r="N93" s="124" t="s">
        <v>2634</v>
      </c>
      <c r="O93" s="124" t="s">
        <v>1148</v>
      </c>
      <c r="P93" s="79"/>
    </row>
    <row r="94" spans="1:16" s="7" customFormat="1" ht="24.75" customHeight="1" outlineLevel="1" x14ac:dyDescent="0.25">
      <c r="A94" s="143">
        <v>47</v>
      </c>
      <c r="B94" s="122" t="s">
        <v>2746</v>
      </c>
      <c r="C94" s="124" t="s">
        <v>31</v>
      </c>
      <c r="D94" s="121" t="s">
        <v>2704</v>
      </c>
      <c r="E94" s="145">
        <v>43885</v>
      </c>
      <c r="F94" s="145">
        <v>44196</v>
      </c>
      <c r="G94" s="160">
        <f t="shared" si="3"/>
        <v>10.366666666666667</v>
      </c>
      <c r="H94" s="119" t="s">
        <v>2736</v>
      </c>
      <c r="I94" s="121" t="s">
        <v>711</v>
      </c>
      <c r="J94" s="121" t="s">
        <v>719</v>
      </c>
      <c r="K94" s="123">
        <v>1156266703</v>
      </c>
      <c r="L94" s="124" t="s">
        <v>1148</v>
      </c>
      <c r="M94" s="117">
        <v>1</v>
      </c>
      <c r="N94" s="124" t="s">
        <v>2634</v>
      </c>
      <c r="O94" s="124" t="s">
        <v>1148</v>
      </c>
      <c r="P94" s="79"/>
    </row>
    <row r="95" spans="1:16" s="7" customFormat="1" ht="24.75" customHeight="1" outlineLevel="1" x14ac:dyDescent="0.25">
      <c r="A95" s="144">
        <v>48</v>
      </c>
      <c r="B95" s="122" t="s">
        <v>2746</v>
      </c>
      <c r="C95" s="124" t="s">
        <v>31</v>
      </c>
      <c r="D95" s="121" t="s">
        <v>2705</v>
      </c>
      <c r="E95" s="145">
        <v>43885</v>
      </c>
      <c r="F95" s="145">
        <v>44196</v>
      </c>
      <c r="G95" s="160">
        <f t="shared" si="3"/>
        <v>10.366666666666667</v>
      </c>
      <c r="H95" s="122" t="s">
        <v>2737</v>
      </c>
      <c r="I95" s="121" t="s">
        <v>711</v>
      </c>
      <c r="J95" s="121" t="s">
        <v>740</v>
      </c>
      <c r="K95" s="123">
        <v>2802740042</v>
      </c>
      <c r="L95" s="124" t="s">
        <v>1148</v>
      </c>
      <c r="M95" s="117">
        <v>1</v>
      </c>
      <c r="N95" s="124" t="s">
        <v>2634</v>
      </c>
      <c r="O95" s="124" t="s">
        <v>1148</v>
      </c>
      <c r="P95" s="79"/>
    </row>
    <row r="96" spans="1:16" s="7" customFormat="1" ht="24.75" customHeight="1" outlineLevel="1" x14ac:dyDescent="0.25">
      <c r="A96" s="144">
        <v>49</v>
      </c>
      <c r="B96" s="122" t="s">
        <v>2746</v>
      </c>
      <c r="C96" s="124" t="s">
        <v>31</v>
      </c>
      <c r="D96" s="121" t="s">
        <v>2706</v>
      </c>
      <c r="E96" s="145">
        <v>43885</v>
      </c>
      <c r="F96" s="145">
        <v>44196</v>
      </c>
      <c r="G96" s="160">
        <f t="shared" si="3"/>
        <v>10.366666666666667</v>
      </c>
      <c r="H96" s="122" t="s">
        <v>2738</v>
      </c>
      <c r="I96" s="121" t="s">
        <v>711</v>
      </c>
      <c r="J96" s="121" t="s">
        <v>716</v>
      </c>
      <c r="K96" s="123">
        <v>466011667</v>
      </c>
      <c r="L96" s="124" t="s">
        <v>1148</v>
      </c>
      <c r="M96" s="117">
        <v>1</v>
      </c>
      <c r="N96" s="124" t="s">
        <v>2634</v>
      </c>
      <c r="O96" s="124" t="s">
        <v>1148</v>
      </c>
      <c r="P96" s="79"/>
    </row>
    <row r="97" spans="1:16" s="7" customFormat="1" ht="24.75" customHeight="1" outlineLevel="1" x14ac:dyDescent="0.25">
      <c r="A97" s="144">
        <v>50</v>
      </c>
      <c r="B97" s="122" t="s">
        <v>2746</v>
      </c>
      <c r="C97" s="124" t="s">
        <v>31</v>
      </c>
      <c r="D97" s="121" t="s">
        <v>2707</v>
      </c>
      <c r="E97" s="145">
        <v>43885</v>
      </c>
      <c r="F97" s="145">
        <v>44196</v>
      </c>
      <c r="G97" s="160">
        <f t="shared" si="3"/>
        <v>10.366666666666667</v>
      </c>
      <c r="H97" s="122" t="s">
        <v>2739</v>
      </c>
      <c r="I97" s="121" t="s">
        <v>711</v>
      </c>
      <c r="J97" s="121" t="s">
        <v>738</v>
      </c>
      <c r="K97" s="123">
        <v>2273864189</v>
      </c>
      <c r="L97" s="124" t="s">
        <v>1148</v>
      </c>
      <c r="M97" s="117">
        <v>1</v>
      </c>
      <c r="N97" s="124" t="s">
        <v>2634</v>
      </c>
      <c r="O97" s="124" t="s">
        <v>1148</v>
      </c>
      <c r="P97" s="79"/>
    </row>
    <row r="98" spans="1:16" s="7" customFormat="1" ht="24.75" customHeight="1" outlineLevel="1" x14ac:dyDescent="0.25">
      <c r="A98" s="144">
        <v>51</v>
      </c>
      <c r="B98" s="122" t="s">
        <v>2746</v>
      </c>
      <c r="C98" s="124" t="s">
        <v>31</v>
      </c>
      <c r="D98" s="121" t="s">
        <v>2707</v>
      </c>
      <c r="E98" s="145">
        <v>43885</v>
      </c>
      <c r="F98" s="145">
        <v>44196</v>
      </c>
      <c r="G98" s="160">
        <f t="shared" si="3"/>
        <v>10.366666666666667</v>
      </c>
      <c r="H98" s="122" t="s">
        <v>2739</v>
      </c>
      <c r="I98" s="121" t="s">
        <v>711</v>
      </c>
      <c r="J98" s="121" t="s">
        <v>729</v>
      </c>
      <c r="K98" s="123">
        <v>2273864189</v>
      </c>
      <c r="L98" s="124" t="s">
        <v>1148</v>
      </c>
      <c r="M98" s="117">
        <v>1</v>
      </c>
      <c r="N98" s="124" t="s">
        <v>2634</v>
      </c>
      <c r="O98" s="124" t="s">
        <v>1148</v>
      </c>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2747</v>
      </c>
      <c r="E114" s="145">
        <v>44176</v>
      </c>
      <c r="F114" s="145">
        <v>44773</v>
      </c>
      <c r="G114" s="160">
        <f>IF(AND(E114&lt;&gt;"",F114&lt;&gt;""),((F114-E114)/30),"")</f>
        <v>19.899999999999999</v>
      </c>
      <c r="H114" s="119" t="s">
        <v>2743</v>
      </c>
      <c r="I114" s="121" t="s">
        <v>711</v>
      </c>
      <c r="J114" s="121" t="s">
        <v>716</v>
      </c>
      <c r="K114" s="68">
        <v>6205684453</v>
      </c>
      <c r="L114" s="100">
        <f>+IF(AND(K114&gt;0,O114="Ejecución"),(K114/877802)*Tabla28[[#This Row],[% participación]],IF(AND(K114&gt;0,O114&lt;&gt;"Ejecución"),"-",""))</f>
        <v>7069.5720139621462</v>
      </c>
      <c r="M114" s="124" t="s">
        <v>1148</v>
      </c>
      <c r="N114" s="173">
        <v>1</v>
      </c>
      <c r="O114" s="162" t="s">
        <v>1150</v>
      </c>
      <c r="P114" s="78"/>
    </row>
    <row r="115" spans="1:16" s="6" customFormat="1" ht="24.75" customHeight="1" x14ac:dyDescent="0.25">
      <c r="A115" s="143">
        <v>2</v>
      </c>
      <c r="B115" s="161" t="s">
        <v>2665</v>
      </c>
      <c r="C115" s="163" t="s">
        <v>31</v>
      </c>
      <c r="D115" s="121"/>
      <c r="E115" s="145"/>
      <c r="F115" s="145"/>
      <c r="G115" s="160" t="str">
        <f t="shared" ref="G115:G116" si="4">IF(AND(E115&lt;&gt;"",F115&lt;&gt;""),((F115-E115)/30),"")</f>
        <v/>
      </c>
      <c r="H115" s="119"/>
      <c r="I115" s="121"/>
      <c r="J115" s="121"/>
      <c r="K115" s="68"/>
      <c r="L115" s="100" t="str">
        <f>+IF(AND(K115&gt;0,O115="Ejecución"),(K115/877802)*Tabla28[[#This Row],[% participación]],IF(AND(K115&gt;0,O115&lt;&gt;"Ejecución"),"-",""))</f>
        <v/>
      </c>
      <c r="M115" s="124"/>
      <c r="N115" s="173"/>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124"/>
      <c r="N116" s="173"/>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124"/>
      <c r="N117" s="173"/>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124"/>
      <c r="N118" s="173"/>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119"/>
      <c r="I119" s="63"/>
      <c r="J119" s="63"/>
      <c r="K119" s="68"/>
      <c r="L119" s="100" t="str">
        <f>+IF(AND(K119&gt;0,O119="Ejecución"),(K119/877802)*Tabla28[[#This Row],[% participación]],IF(AND(K119&gt;0,O119&lt;&gt;"Ejecución"),"-",""))</f>
        <v/>
      </c>
      <c r="M119" s="124"/>
      <c r="N119" s="173"/>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119"/>
      <c r="I120" s="63"/>
      <c r="J120" s="63"/>
      <c r="K120" s="68"/>
      <c r="L120" s="100" t="str">
        <f>+IF(AND(K120&gt;0,O120="Ejecución"),(K120/877802)*Tabla28[[#This Row],[% participación]],IF(AND(K120&gt;0,O120&lt;&gt;"Ejecución"),"-",""))</f>
        <v/>
      </c>
      <c r="M120" s="124"/>
      <c r="N120" s="173"/>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ref="N121:N160" si="6">+IF(M121="No",1,IF(M121="Si","Ingrese %",""))</f>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0.03</v>
      </c>
      <c r="G179" s="165">
        <f>IF(F179&gt;0,SUM(E179+F179),"")</f>
        <v>0.05</v>
      </c>
      <c r="H179" s="5"/>
      <c r="I179" s="191" t="s">
        <v>2671</v>
      </c>
      <c r="J179" s="191"/>
      <c r="K179" s="191"/>
      <c r="L179" s="191"/>
      <c r="M179" s="172">
        <v>0.05</v>
      </c>
      <c r="O179" s="8"/>
      <c r="Q179" s="19"/>
      <c r="R179" s="159">
        <f>IF(M179&gt;0,SUM(L179+M179),"")</f>
        <v>0.05</v>
      </c>
      <c r="T179" s="19"/>
      <c r="U179" s="237" t="s">
        <v>1166</v>
      </c>
      <c r="V179" s="237"/>
      <c r="W179" s="237"/>
      <c r="X179" s="24">
        <v>0.02</v>
      </c>
      <c r="Y179" s="164"/>
      <c r="Z179" s="165" t="str">
        <f>IF(Y179&gt;0,SUM(E181+Y179),"")</f>
        <v/>
      </c>
      <c r="AA179" s="19"/>
      <c r="AB179" s="19"/>
    </row>
    <row r="180" spans="1:28" ht="23.45"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5"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5"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244019360.85000002</v>
      </c>
      <c r="F185" s="92"/>
      <c r="G185" s="93"/>
      <c r="H185" s="88"/>
      <c r="I185" s="90" t="s">
        <v>2627</v>
      </c>
      <c r="J185" s="166">
        <f>+SUM(M179:M183)</f>
        <v>0.05</v>
      </c>
      <c r="K185" s="236" t="s">
        <v>2628</v>
      </c>
      <c r="L185" s="236"/>
      <c r="M185" s="94">
        <f>+J185*(SUM(K20:K35))</f>
        <v>244019360.85000002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41964</v>
      </c>
      <c r="D193" s="5"/>
      <c r="E193" s="126">
        <v>3004</v>
      </c>
      <c r="F193" s="5"/>
      <c r="G193" s="5"/>
      <c r="H193" s="147" t="s">
        <v>2748</v>
      </c>
      <c r="J193" s="5"/>
      <c r="K193" s="127">
        <f>E48</f>
        <v>39838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2749</v>
      </c>
      <c r="J211" s="27" t="s">
        <v>2622</v>
      </c>
      <c r="K211" s="148" t="s">
        <v>2749</v>
      </c>
      <c r="L211" s="21"/>
      <c r="M211" s="21"/>
      <c r="N211" s="21"/>
      <c r="O211" s="8"/>
    </row>
    <row r="212" spans="1:15" x14ac:dyDescent="0.25">
      <c r="A212" s="9"/>
      <c r="B212" s="27" t="s">
        <v>2619</v>
      </c>
      <c r="C212" s="147" t="s">
        <v>2748</v>
      </c>
      <c r="D212" s="21"/>
      <c r="G212" s="27" t="s">
        <v>2621</v>
      </c>
      <c r="H212" s="148">
        <v>3006612152</v>
      </c>
      <c r="J212" s="27" t="s">
        <v>2623</v>
      </c>
      <c r="K212" s="147" t="s">
        <v>2750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9"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Regina Farelo</cp:lastModifiedBy>
  <cp:lastPrinted>2020-12-29T12:33:48Z</cp:lastPrinted>
  <dcterms:created xsi:type="dcterms:W3CDTF">2020-10-14T21:57:42Z</dcterms:created>
  <dcterms:modified xsi:type="dcterms:W3CDTF">2020-12-29T12:36:45Z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